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4698b3afc4b8c8d/01- Proyecto OTEC PerfeccionaT/11- Cursos de capacitaciones PerfeccionaT/Legislación Laboral/"/>
    </mc:Choice>
  </mc:AlternateContent>
  <xr:revisionPtr revIDLastSave="0" documentId="8_{D192970B-E9C5-45A9-B551-82024879612E}" xr6:coauthVersionLast="47" xr6:coauthVersionMax="47" xr10:uidLastSave="{00000000-0000-0000-0000-000000000000}"/>
  <bookViews>
    <workbookView xWindow="-120" yWindow="-120" windowWidth="29040" windowHeight="15720" xr2:uid="{C5C75381-971D-45EA-B2C8-7C786557459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L26" i="1"/>
  <c r="M25" i="1"/>
  <c r="L25" i="1"/>
  <c r="K25" i="1"/>
  <c r="K17" i="1"/>
  <c r="O24" i="1"/>
  <c r="O23" i="1"/>
  <c r="M24" i="1"/>
  <c r="L23" i="1"/>
  <c r="L24" i="1"/>
  <c r="K24" i="1"/>
  <c r="O6" i="1"/>
  <c r="O7" i="1" s="1"/>
  <c r="O8" i="1" s="1"/>
  <c r="O9" i="1" s="1"/>
  <c r="O10" i="1" s="1"/>
  <c r="O11" i="1" s="1"/>
  <c r="O12" i="1" s="1"/>
  <c r="O13" i="1" s="1"/>
  <c r="O5" i="1"/>
  <c r="L17" i="1"/>
  <c r="L7" i="1"/>
  <c r="L5" i="1"/>
  <c r="M10" i="1"/>
  <c r="M7" i="1"/>
  <c r="M5" i="1"/>
  <c r="G10" i="1"/>
  <c r="F10" i="1"/>
  <c r="G9" i="1"/>
  <c r="F9" i="1"/>
  <c r="G7" i="1"/>
  <c r="F7" i="1"/>
  <c r="F5" i="1"/>
  <c r="G5" i="1"/>
  <c r="O25" i="1" l="1"/>
  <c r="L9" i="1"/>
  <c r="L10" i="1" s="1"/>
  <c r="M9" i="1"/>
</calcChain>
</file>

<file path=xl/sharedStrings.xml><?xml version="1.0" encoding="utf-8"?>
<sst xmlns="http://schemas.openxmlformats.org/spreadsheetml/2006/main" count="31" uniqueCount="23">
  <si>
    <t>IMM</t>
  </si>
  <si>
    <t>Gratificacion 1</t>
  </si>
  <si>
    <t>Gratificacion 2</t>
  </si>
  <si>
    <t>Tope</t>
  </si>
  <si>
    <t>Vigente</t>
  </si>
  <si>
    <t>RELIQUIDACION DE GRATIF.</t>
  </si>
  <si>
    <t>Diferencia Ene - Agos</t>
  </si>
  <si>
    <t>Diferencia Ene - Junio</t>
  </si>
  <si>
    <t>45 HORAS</t>
  </si>
  <si>
    <t>PROPORCIONALIDAD  DE LA JORNADA</t>
  </si>
  <si>
    <t>30 HORAS</t>
  </si>
  <si>
    <t>Semanal</t>
  </si>
  <si>
    <t>Que elementos debo considerar por el cambio del IMM el  01 de Julio 2024</t>
  </si>
  <si>
    <t>Sueldo Base</t>
  </si>
  <si>
    <t>Cambio en la base de calculo de horas extras</t>
  </si>
  <si>
    <t>Cambio en la Gratificación</t>
  </si>
  <si>
    <t>Reliquidación gratificación</t>
  </si>
  <si>
    <t>Reducción de jornada desde el 26 de abril, cambio en el factor de HH:EE</t>
  </si>
  <si>
    <t>Suben los costos empresa</t>
  </si>
  <si>
    <t>Sube la cotizacion previsional</t>
  </si>
  <si>
    <t>VALOR DE HORA EXTRA</t>
  </si>
  <si>
    <t>44 HORAS</t>
  </si>
  <si>
    <t>40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</si>
</sst>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color theme="4" tint="0.3999755851924192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42" fontId="0" fillId="0" borderId="0" xfId="1" applyFont="1"/>
    <xf numFmtId="42" fontId="0" fillId="0" borderId="0" xfId="0" applyNumberFormat="1"/>
    <xf numFmtId="42" fontId="0" fillId="2" borderId="0" xfId="0" applyNumberFormat="1" applyFill="1"/>
    <xf numFmtId="0" fontId="0" fillId="2" borderId="0" xfId="0" applyFill="1" applyAlignment="1">
      <alignment horizontal="center"/>
    </xf>
    <xf numFmtId="42" fontId="0" fillId="2" borderId="0" xfId="0" applyNumberFormat="1" applyFill="1" applyAlignment="1">
      <alignment horizontal="center"/>
    </xf>
    <xf numFmtId="9" fontId="0" fillId="0" borderId="0" xfId="0" applyNumberFormat="1" applyAlignment="1">
      <alignment horizontal="center"/>
    </xf>
    <xf numFmtId="42" fontId="0" fillId="0" borderId="0" xfId="1" applyFont="1" applyAlignment="1">
      <alignment horizontal="center"/>
    </xf>
    <xf numFmtId="42" fontId="0" fillId="0" borderId="3" xfId="1" applyFont="1" applyBorder="1"/>
    <xf numFmtId="0" fontId="0" fillId="3" borderId="2" xfId="0" applyFill="1" applyBorder="1"/>
    <xf numFmtId="0" fontId="0" fillId="3" borderId="3" xfId="0" applyFill="1" applyBorder="1"/>
    <xf numFmtId="42" fontId="0" fillId="3" borderId="3" xfId="1" applyFont="1" applyFill="1" applyBorder="1"/>
    <xf numFmtId="42" fontId="0" fillId="3" borderId="4" xfId="1" applyFont="1" applyFill="1" applyBorder="1"/>
    <xf numFmtId="0" fontId="3" fillId="0" borderId="0" xfId="0" applyFont="1"/>
    <xf numFmtId="0" fontId="2" fillId="0" borderId="2" xfId="0" applyFont="1" applyBorder="1"/>
    <xf numFmtId="14" fontId="0" fillId="0" borderId="3" xfId="0" applyNumberFormat="1" applyBorder="1"/>
    <xf numFmtId="42" fontId="0" fillId="0" borderId="3" xfId="1" applyFont="1" applyBorder="1" applyAlignment="1">
      <alignment horizontal="center"/>
    </xf>
    <xf numFmtId="42" fontId="0" fillId="2" borderId="4" xfId="0" applyNumberFormat="1" applyFill="1" applyBorder="1" applyAlignment="1">
      <alignment horizontal="center"/>
    </xf>
    <xf numFmtId="14" fontId="0" fillId="4" borderId="0" xfId="0" applyNumberFormat="1" applyFill="1"/>
    <xf numFmtId="42" fontId="0" fillId="4" borderId="0" xfId="1" applyFont="1" applyFill="1"/>
    <xf numFmtId="42" fontId="0" fillId="4" borderId="0" xfId="1" applyFont="1" applyFill="1" applyAlignment="1">
      <alignment horizontal="center"/>
    </xf>
    <xf numFmtId="42" fontId="0" fillId="4" borderId="0" xfId="0" applyNumberFormat="1" applyFill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42" fontId="0" fillId="0" borderId="0" xfId="1" applyFont="1" applyBorder="1"/>
    <xf numFmtId="0" fontId="0" fillId="4" borderId="0" xfId="0" applyFill="1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/>
    <xf numFmtId="42" fontId="0" fillId="0" borderId="0" xfId="0" applyNumberFormat="1" applyBorder="1"/>
    <xf numFmtId="42" fontId="0" fillId="0" borderId="7" xfId="0" applyNumberFormat="1" applyBorder="1"/>
    <xf numFmtId="42" fontId="0" fillId="4" borderId="1" xfId="0" applyNumberFormat="1" applyFill="1" applyBorder="1"/>
    <xf numFmtId="42" fontId="0" fillId="0" borderId="5" xfId="1" applyFont="1" applyBorder="1"/>
    <xf numFmtId="42" fontId="0" fillId="0" borderId="9" xfId="0" applyNumberFormat="1" applyBorder="1"/>
    <xf numFmtId="9" fontId="0" fillId="0" borderId="0" xfId="2" applyFont="1"/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AA225-C7CD-498B-A2AC-87ABF8E511F8}">
  <dimension ref="C2:U28"/>
  <sheetViews>
    <sheetView showGridLines="0" tabSelected="1" topLeftCell="G1" zoomScale="175" zoomScaleNormal="175" workbookViewId="0">
      <selection activeCell="N9" sqref="N9"/>
    </sheetView>
  </sheetViews>
  <sheetFormatPr baseColWidth="10" defaultRowHeight="15" x14ac:dyDescent="0.25"/>
  <cols>
    <col min="4" max="4" width="17.5703125" customWidth="1"/>
    <col min="6" max="7" width="13.85546875" bestFit="1" customWidth="1"/>
    <col min="10" max="10" width="13.5703125" customWidth="1"/>
    <col min="11" max="11" width="14.140625" customWidth="1"/>
    <col min="12" max="13" width="14.7109375" customWidth="1"/>
  </cols>
  <sheetData>
    <row r="2" spans="3:21" ht="15.75" thickBot="1" x14ac:dyDescent="0.3"/>
    <row r="3" spans="3:21" ht="15.75" thickBot="1" x14ac:dyDescent="0.3">
      <c r="F3" s="8">
        <v>0.25</v>
      </c>
      <c r="G3" s="6" t="s">
        <v>3</v>
      </c>
      <c r="L3" s="8">
        <v>0.25</v>
      </c>
      <c r="M3" s="6" t="s">
        <v>3</v>
      </c>
      <c r="O3" s="33" t="s">
        <v>12</v>
      </c>
      <c r="P3" s="34"/>
      <c r="Q3" s="34"/>
      <c r="R3" s="34"/>
      <c r="S3" s="34"/>
      <c r="T3" s="34"/>
      <c r="U3" s="35"/>
    </row>
    <row r="4" spans="3:21" ht="15.75" thickBot="1" x14ac:dyDescent="0.3">
      <c r="E4" s="2" t="s">
        <v>0</v>
      </c>
      <c r="F4" s="2" t="s">
        <v>1</v>
      </c>
      <c r="G4" s="6" t="s">
        <v>2</v>
      </c>
      <c r="K4" s="2" t="s">
        <v>0</v>
      </c>
      <c r="L4" s="2" t="s">
        <v>1</v>
      </c>
      <c r="M4" s="6" t="s">
        <v>2</v>
      </c>
      <c r="O4">
        <v>1</v>
      </c>
      <c r="P4" t="s">
        <v>13</v>
      </c>
    </row>
    <row r="5" spans="3:21" ht="15.75" thickBot="1" x14ac:dyDescent="0.3">
      <c r="C5" s="16" t="s">
        <v>4</v>
      </c>
      <c r="D5" s="17">
        <v>45291</v>
      </c>
      <c r="E5" s="10">
        <v>460000</v>
      </c>
      <c r="F5" s="18">
        <f>+E5*$F$3</f>
        <v>115000</v>
      </c>
      <c r="G5" s="19">
        <f>(4.75*E5)/12</f>
        <v>182083.33333333334</v>
      </c>
      <c r="I5" s="16" t="s">
        <v>4</v>
      </c>
      <c r="J5" s="17">
        <v>45138</v>
      </c>
      <c r="K5" s="10">
        <v>500000</v>
      </c>
      <c r="L5" s="18">
        <f>+K5*$L$3</f>
        <v>125000</v>
      </c>
      <c r="M5" s="19">
        <f>(4.75*K5)/12</f>
        <v>197916.66666666666</v>
      </c>
      <c r="O5">
        <f>+O4+1</f>
        <v>2</v>
      </c>
      <c r="P5" t="s">
        <v>15</v>
      </c>
    </row>
    <row r="6" spans="3:21" x14ac:dyDescent="0.25">
      <c r="O6">
        <f t="shared" ref="O6:O17" si="0">+O5+1</f>
        <v>3</v>
      </c>
      <c r="P6" t="s">
        <v>16</v>
      </c>
    </row>
    <row r="7" spans="3:21" x14ac:dyDescent="0.25">
      <c r="D7" s="1">
        <v>45169</v>
      </c>
      <c r="E7" s="3">
        <v>440000</v>
      </c>
      <c r="F7" s="9">
        <f>+E7*$F$3</f>
        <v>110000</v>
      </c>
      <c r="G7" s="7">
        <f>(4.75*E7)/12</f>
        <v>174166.66666666666</v>
      </c>
      <c r="I7" s="20">
        <v>44927</v>
      </c>
      <c r="J7" s="20">
        <v>45107</v>
      </c>
      <c r="K7" s="21">
        <v>460000</v>
      </c>
      <c r="L7" s="22">
        <f>+K7*$L$3</f>
        <v>115000</v>
      </c>
      <c r="M7" s="23">
        <f>(4.75*K7)/12</f>
        <v>182083.33333333334</v>
      </c>
      <c r="O7">
        <f t="shared" si="0"/>
        <v>4</v>
      </c>
      <c r="P7" t="s">
        <v>14</v>
      </c>
    </row>
    <row r="8" spans="3:21" x14ac:dyDescent="0.25">
      <c r="O8">
        <f t="shared" si="0"/>
        <v>5</v>
      </c>
      <c r="P8" t="s">
        <v>17</v>
      </c>
    </row>
    <row r="9" spans="3:21" ht="15.75" thickBot="1" x14ac:dyDescent="0.3">
      <c r="D9" s="15" t="s">
        <v>5</v>
      </c>
      <c r="E9" s="15"/>
      <c r="F9" s="5">
        <f>+F5-F7</f>
        <v>5000</v>
      </c>
      <c r="G9" s="5">
        <f>+G5-G7</f>
        <v>7916.6666666666861</v>
      </c>
      <c r="J9" s="24" t="s">
        <v>5</v>
      </c>
      <c r="K9" s="24"/>
      <c r="L9" s="5">
        <f>+L5-L7</f>
        <v>10000</v>
      </c>
      <c r="M9" s="5">
        <f>+M5-M7</f>
        <v>15833.333333333314</v>
      </c>
      <c r="O9">
        <f t="shared" si="0"/>
        <v>6</v>
      </c>
      <c r="P9" s="36" t="s">
        <v>18</v>
      </c>
    </row>
    <row r="10" spans="3:21" ht="15.75" thickBot="1" x14ac:dyDescent="0.3">
      <c r="D10" s="11" t="s">
        <v>6</v>
      </c>
      <c r="E10" s="12"/>
      <c r="F10" s="13">
        <f>+F9*8</f>
        <v>40000</v>
      </c>
      <c r="G10" s="14">
        <f>+G9*8</f>
        <v>63333.333333333489</v>
      </c>
      <c r="J10" s="11" t="s">
        <v>7</v>
      </c>
      <c r="K10" s="12"/>
      <c r="L10" s="13">
        <f>+L9*6</f>
        <v>60000</v>
      </c>
      <c r="M10" s="14">
        <f>+M9*6</f>
        <v>94999.999999999884</v>
      </c>
      <c r="O10">
        <f t="shared" si="0"/>
        <v>7</v>
      </c>
      <c r="P10" s="36" t="s">
        <v>19</v>
      </c>
    </row>
    <row r="11" spans="3:21" x14ac:dyDescent="0.25">
      <c r="O11">
        <f t="shared" si="0"/>
        <v>8</v>
      </c>
    </row>
    <row r="12" spans="3:21" x14ac:dyDescent="0.25">
      <c r="O12">
        <f t="shared" si="0"/>
        <v>9</v>
      </c>
    </row>
    <row r="13" spans="3:21" ht="15.75" thickBot="1" x14ac:dyDescent="0.3">
      <c r="O13">
        <f t="shared" si="0"/>
        <v>10</v>
      </c>
    </row>
    <row r="14" spans="3:21" ht="15.75" thickBot="1" x14ac:dyDescent="0.3">
      <c r="I14" s="33" t="s">
        <v>9</v>
      </c>
      <c r="J14" s="34"/>
      <c r="K14" s="34"/>
      <c r="L14" s="34"/>
      <c r="M14" s="35"/>
    </row>
    <row r="15" spans="3:21" x14ac:dyDescent="0.25">
      <c r="I15" s="25"/>
      <c r="J15" s="26"/>
      <c r="K15" s="26"/>
      <c r="L15" s="26"/>
      <c r="M15" s="27"/>
    </row>
    <row r="16" spans="3:21" x14ac:dyDescent="0.25">
      <c r="I16" s="25"/>
      <c r="J16" s="26" t="s">
        <v>8</v>
      </c>
      <c r="K16" s="28">
        <v>460000</v>
      </c>
      <c r="L16" s="26"/>
      <c r="M16" s="27"/>
    </row>
    <row r="17" spans="9:15" x14ac:dyDescent="0.25">
      <c r="I17" s="25"/>
      <c r="J17" s="29" t="s">
        <v>10</v>
      </c>
      <c r="K17" s="28">
        <f>K16/45*(8*2)</f>
        <v>163555.55555555556</v>
      </c>
      <c r="L17" s="26">
        <f>+K17/4</f>
        <v>40888.888888888891</v>
      </c>
      <c r="M17" s="27" t="s">
        <v>11</v>
      </c>
    </row>
    <row r="18" spans="9:15" x14ac:dyDescent="0.25">
      <c r="I18" s="25"/>
      <c r="J18" s="26"/>
      <c r="K18" s="26"/>
      <c r="L18" s="26"/>
      <c r="M18" s="27"/>
    </row>
    <row r="19" spans="9:15" ht="15.75" thickBot="1" x14ac:dyDescent="0.3">
      <c r="I19" s="30"/>
      <c r="J19" s="31"/>
      <c r="K19" s="31"/>
      <c r="L19" s="31"/>
      <c r="M19" s="32"/>
    </row>
    <row r="20" spans="9:15" ht="15.75" thickBot="1" x14ac:dyDescent="0.3"/>
    <row r="21" spans="9:15" ht="15.75" thickBot="1" x14ac:dyDescent="0.3">
      <c r="I21" s="33" t="s">
        <v>20</v>
      </c>
      <c r="J21" s="34"/>
      <c r="K21" s="34"/>
      <c r="L21" s="34"/>
      <c r="M21" s="35"/>
    </row>
    <row r="22" spans="9:15" x14ac:dyDescent="0.25">
      <c r="I22" s="25"/>
      <c r="J22" s="26"/>
      <c r="K22" s="26"/>
      <c r="L22" s="26"/>
      <c r="M22" s="27"/>
    </row>
    <row r="23" spans="9:15" ht="15.75" thickBot="1" x14ac:dyDescent="0.3">
      <c r="I23" s="25"/>
      <c r="J23" s="26" t="s">
        <v>8</v>
      </c>
      <c r="K23" s="28">
        <v>460000</v>
      </c>
      <c r="L23" s="37">
        <f>K23*0.0077777</f>
        <v>3577.7420000000002</v>
      </c>
      <c r="M23" s="27"/>
      <c r="N23">
        <v>40</v>
      </c>
      <c r="O23" s="4">
        <f>+N23*L23</f>
        <v>143109.68</v>
      </c>
    </row>
    <row r="24" spans="9:15" ht="15.75" thickBot="1" x14ac:dyDescent="0.3">
      <c r="I24" s="25"/>
      <c r="J24" s="26" t="s">
        <v>8</v>
      </c>
      <c r="K24" s="28">
        <f>+K5</f>
        <v>500000</v>
      </c>
      <c r="L24" s="37">
        <f>K24*0.0077777</f>
        <v>3888.85</v>
      </c>
      <c r="M24" s="39">
        <f>+L24-L23</f>
        <v>311.10799999999972</v>
      </c>
      <c r="N24">
        <v>40</v>
      </c>
      <c r="O24" s="4">
        <f>+N24*L24</f>
        <v>155554</v>
      </c>
    </row>
    <row r="25" spans="9:15" ht="15.75" thickBot="1" x14ac:dyDescent="0.3">
      <c r="I25" s="25"/>
      <c r="J25" s="26" t="s">
        <v>21</v>
      </c>
      <c r="K25" s="28">
        <f>+K24</f>
        <v>500000</v>
      </c>
      <c r="L25" s="37">
        <f>+K25*0.007954545</f>
        <v>3977.2725</v>
      </c>
      <c r="M25" s="38">
        <f>+L25-L23</f>
        <v>399.53049999999985</v>
      </c>
      <c r="O25" s="39">
        <f>+O24-O23</f>
        <v>12444.320000000007</v>
      </c>
    </row>
    <row r="26" spans="9:15" ht="15.75" thickBot="1" x14ac:dyDescent="0.3">
      <c r="I26" s="30"/>
      <c r="J26" s="31" t="s">
        <v>22</v>
      </c>
      <c r="K26" s="40">
        <v>500000</v>
      </c>
      <c r="L26" s="40">
        <f>+K26*0.00875</f>
        <v>4375</v>
      </c>
      <c r="M26" s="41">
        <f>+L26-L23</f>
        <v>797.25799999999981</v>
      </c>
      <c r="N26" s="42">
        <f>+M26/L23</f>
        <v>0.22283831533967507</v>
      </c>
    </row>
    <row r="27" spans="9:15" x14ac:dyDescent="0.25">
      <c r="M27" s="3"/>
    </row>
    <row r="28" spans="9:15" x14ac:dyDescent="0.25">
      <c r="M28" s="4"/>
    </row>
  </sheetData>
  <mergeCells count="4">
    <mergeCell ref="J9:K9"/>
    <mergeCell ref="I14:M14"/>
    <mergeCell ref="O3:U3"/>
    <mergeCell ref="I21:M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eduardo jaña lagos</dc:creator>
  <cp:lastModifiedBy>juan eduardo jaña lagos</cp:lastModifiedBy>
  <dcterms:created xsi:type="dcterms:W3CDTF">2024-04-08T23:49:04Z</dcterms:created>
  <dcterms:modified xsi:type="dcterms:W3CDTF">2024-04-09T01:41:47Z</dcterms:modified>
</cp:coreProperties>
</file>