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Excel/Segunda Version/Clase N°7 Intermedio/"/>
    </mc:Choice>
  </mc:AlternateContent>
  <xr:revisionPtr revIDLastSave="101" documentId="8_{16AD163E-BB89-4019-845C-4B8278E1B0D9}" xr6:coauthVersionLast="47" xr6:coauthVersionMax="47" xr10:uidLastSave="{BB44E490-01F5-4816-AAB6-D1BB08035612}"/>
  <bookViews>
    <workbookView xWindow="-120" yWindow="-120" windowWidth="29040" windowHeight="15720" xr2:uid="{00000000-000D-0000-FFFF-FFFF00000000}"/>
  </bookViews>
  <sheets>
    <sheet name="Caratula" sheetId="5" r:id="rId1"/>
    <sheet name="Formulas" sheetId="8" state="hidden" r:id="rId2"/>
    <sheet name="Planilla Personal Res" sheetId="3" r:id="rId3"/>
    <sheet name="Planilla Personal" sheetId="6" state="hidden" r:id="rId4"/>
    <sheet name="Estadisticas" sheetId="4" state="hidden" r:id="rId5"/>
  </sheets>
  <externalReferences>
    <externalReference r:id="rId6"/>
  </externalReferences>
  <definedNames>
    <definedName name="_xlnm._FilterDatabase" localSheetId="3" hidden="1">'Planilla Personal'!$A$4:$S$154</definedName>
    <definedName name="_xlnm._FilterDatabase" localSheetId="2" hidden="1">'Planilla Personal Res'!$A$4:$S$154</definedName>
    <definedName name="AA">[1]PERSONAL!$B$2:$B$160</definedName>
    <definedName name="Asig._Familiar" localSheetId="3">'Planilla Personal'!$K$5:$K$163</definedName>
    <definedName name="Asig._Familiar">'Planilla Personal Res'!$K$5:$K$163</definedName>
    <definedName name="BONO_CAMPAMENTO" localSheetId="3">'Planilla Personal'!$N$5:$N$163</definedName>
    <definedName name="BONO_CAMPAMENTO">'Planilla Personal Res'!$N$5:$N$163</definedName>
    <definedName name="Campamento" localSheetId="3">'Planilla Personal'!$I$5:$I$163</definedName>
    <definedName name="Campamento">'Planilla Personal Res'!$I$5:$I$163</definedName>
    <definedName name="Cargo" localSheetId="3">'Planilla Personal'!$F$5:$F$163</definedName>
    <definedName name="Cargo">'Planilla Personal Res'!$F$5:$F$163</definedName>
    <definedName name="CeCo" localSheetId="3">'Planilla Personal'!$E$5:$E$163</definedName>
    <definedName name="CeCo">'Planilla Personal Res'!$E$5:$E$163</definedName>
    <definedName name="DESC._SINDICATO" localSheetId="3">'Planilla Personal'!$Q$5:$Q$163</definedName>
    <definedName name="DESC._SINDICATO">'Planilla Personal Res'!$Q$5:$Q$163</definedName>
    <definedName name="Edad" localSheetId="3">'Planilla Personal'!$M$5:$M$163</definedName>
    <definedName name="Edad">'Planilla Personal Res'!$M$5:$M$163</definedName>
    <definedName name="F_Nac" localSheetId="3">'Planilla Personal'!$L$5:$L$163</definedName>
    <definedName name="F_Nac">'Planilla Personal Res'!$L$5:$L$163</definedName>
    <definedName name="GCIA" localSheetId="3">'Planilla Personal'!$D$5:$D$163</definedName>
    <definedName name="GCIA">'Planilla Personal Res'!$D$5:$D$163</definedName>
    <definedName name="JUBILAR" localSheetId="3">'Planilla Personal'!$O$5:$O$163</definedName>
    <definedName name="JUBILAR">'Planilla Personal Res'!$O$5:$O$163</definedName>
    <definedName name="N°Hijos" localSheetId="3">'Planilla Personal'!$J$5:$J$163</definedName>
    <definedName name="N°Hijos">'Planilla Personal Res'!$J$5:$J$163</definedName>
    <definedName name="Nombre" localSheetId="3">'Planilla Personal'!$A$5:$A$163</definedName>
    <definedName name="Nombre">'Planilla Personal Res'!$A$5:$A$163</definedName>
    <definedName name="nuevosueldo">[1]PERSONAL!$R$2:$R$160</definedName>
    <definedName name="Rol" localSheetId="3">'Planilla Personal'!$B$5:$B$163</definedName>
    <definedName name="Rol">'Planilla Personal Res'!$B$5:$B$163</definedName>
    <definedName name="S">[1]PERSONAL!$P$2:$P$160</definedName>
    <definedName name="SEXO" localSheetId="3">'Planilla Personal'!$H$5:$H$163</definedName>
    <definedName name="SEXO">'Planilla Personal Res'!$H$5:$H$163</definedName>
    <definedName name="Sindicato" localSheetId="3">'Planilla Personal'!$P$5:$P$163</definedName>
    <definedName name="Sindicato">'Planilla Personal Res'!$P$5:$P$163</definedName>
    <definedName name="Sueldo" localSheetId="3">'Planilla Personal'!$S$5:$S$163</definedName>
    <definedName name="Sueldo">'Planilla Personal Res'!$S$5:$S$163</definedName>
    <definedName name="SUELDO_AUMENTADO" localSheetId="3">'Planilla Personal'!$R$5:$R$163</definedName>
    <definedName name="SUELDO_AUMENTADO">'Planilla Personal Res'!$R$5:$R$163</definedName>
    <definedName name="Sx" localSheetId="3">'Planilla Personal'!$G$5:$G$163</definedName>
    <definedName name="Sx">'Planilla Personal Res'!$G$5:$G$163</definedName>
    <definedName name="Tipo_Trabajador" localSheetId="3">'Planilla Personal'!$C$5:$C$163</definedName>
    <definedName name="Tipo_Trabajador">'Planilla Personal Res'!$C$5:$C$163</definedName>
    <definedName name="trabajadores" localSheetId="3">'Planilla Personal'!$A$4:$S$163</definedName>
    <definedName name="trabajadores">'Planilla Personal Res'!$A$4:$S$163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3" l="1"/>
  <c r="H5" i="3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7" i="8"/>
  <c r="Q5" i="3" l="1"/>
  <c r="N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profepc4</author>
  </authors>
  <commentList>
    <comment ref="C4" authorId="0" shapeId="0" xr:uid="{00000000-0006-0000-0000-000001000000}">
      <text>
        <r>
          <rPr>
            <sz val="8"/>
            <color indexed="10"/>
            <rFont val="Tahoma"/>
            <family val="2"/>
          </rPr>
          <t>Si</t>
        </r>
        <r>
          <rPr>
            <sz val="8"/>
            <color indexed="81"/>
            <rFont val="Tahoma"/>
            <family val="2"/>
          </rPr>
          <t xml:space="preserve"> Nivel es igual a </t>
        </r>
        <r>
          <rPr>
            <u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 que escriba </t>
        </r>
        <r>
          <rPr>
            <u/>
            <sz val="8"/>
            <color indexed="81"/>
            <rFont val="Tahoma"/>
            <family val="2"/>
          </rPr>
          <t>Trabajador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Sino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que escriba </t>
        </r>
        <r>
          <rPr>
            <u/>
            <sz val="8"/>
            <color indexed="81"/>
            <rFont val="Tahoma"/>
            <family val="2"/>
          </rPr>
          <t xml:space="preserve">Ejecutivo </t>
        </r>
      </text>
    </comment>
    <comment ref="H4" authorId="0" shapeId="0" xr:uid="{00000000-0006-0000-0000-000002000000}">
      <text>
        <r>
          <rPr>
            <b/>
            <sz val="10"/>
            <color indexed="81"/>
            <rFont val="Arial"/>
            <family val="2"/>
          </rPr>
          <t>Si Sx es igual a M
que escriba Masculino
Si no que escriba Femenino</t>
        </r>
      </text>
    </comment>
    <comment ref="K4" authorId="0" shapeId="0" xr:uid="{00000000-0006-0000-0000-000003000000}">
      <text>
        <r>
          <rPr>
            <b/>
            <sz val="8"/>
            <color indexed="10"/>
            <rFont val="Times New Roman"/>
            <family val="1"/>
          </rPr>
          <t xml:space="preserve">Si </t>
        </r>
        <r>
          <rPr>
            <b/>
            <sz val="8"/>
            <color indexed="81"/>
            <rFont val="Times New Roman"/>
            <family val="1"/>
          </rPr>
          <t xml:space="preserve">Sueldo es menor a 1000000
calcular </t>
        </r>
        <r>
          <rPr>
            <b/>
            <u/>
            <sz val="8"/>
            <color indexed="81"/>
            <rFont val="Times New Roman"/>
            <family val="1"/>
          </rPr>
          <t>N°Hijos por 5500</t>
        </r>
        <r>
          <rPr>
            <b/>
            <sz val="8"/>
            <color indexed="81"/>
            <rFont val="Times New Roman"/>
            <family val="1"/>
          </rPr>
          <t xml:space="preserve">
</t>
        </r>
        <r>
          <rPr>
            <b/>
            <sz val="8"/>
            <color indexed="10"/>
            <rFont val="Times New Roman"/>
            <family val="1"/>
          </rPr>
          <t>sino</t>
        </r>
        <r>
          <rPr>
            <b/>
            <sz val="8"/>
            <color indexed="81"/>
            <rFont val="Times New Roman"/>
            <family val="1"/>
          </rPr>
          <t xml:space="preserve"> </t>
        </r>
        <r>
          <rPr>
            <b/>
            <u/>
            <sz val="8"/>
            <color indexed="81"/>
            <rFont val="Times New Roman"/>
            <family val="1"/>
          </rPr>
          <t>0</t>
        </r>
        <r>
          <rPr>
            <b/>
            <sz val="8"/>
            <color indexed="81"/>
            <rFont val="Times New Roman"/>
            <family val="1"/>
          </rPr>
          <t xml:space="preserve"> (cero)</t>
        </r>
      </text>
    </comment>
    <comment ref="N4" authorId="0" shapeId="0" xr:uid="{00000000-0006-0000-0000-000004000000}">
      <text>
        <r>
          <rPr>
            <b/>
            <sz val="8"/>
            <color indexed="81"/>
            <rFont val="Arial"/>
            <family val="2"/>
          </rPr>
          <t>Si Campamento es Rancagua
calcular el 10% del sueldo
sino calcular el 20% del sueldo</t>
        </r>
      </text>
    </comment>
    <comment ref="O4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Si edad es mayor a 60, escriba "SI" sino que escriba "NO".</t>
        </r>
      </text>
    </comment>
    <comment ref="Q4" authorId="0" shapeId="0" xr:uid="{00000000-0006-0000-0000-000006000000}">
      <text>
        <r>
          <rPr>
            <b/>
            <sz val="8"/>
            <color indexed="10"/>
            <rFont val="Arial"/>
            <family val="2"/>
          </rPr>
          <t>SI</t>
        </r>
        <r>
          <rPr>
            <b/>
            <sz val="8"/>
            <color indexed="81"/>
            <rFont val="Arial"/>
            <family val="2"/>
          </rPr>
          <t xml:space="preserve"> Sindicato es igual a vacío
el descuento es 0
</t>
        </r>
        <r>
          <rPr>
            <b/>
            <sz val="8"/>
            <color indexed="10"/>
            <rFont val="Arial"/>
            <family val="2"/>
          </rPr>
          <t>Sino</t>
        </r>
        <r>
          <rPr>
            <b/>
            <sz val="8"/>
            <color indexed="81"/>
            <rFont val="Arial"/>
            <family val="2"/>
          </rPr>
          <t xml:space="preserve"> el descuento es un 3% del Sueldo</t>
        </r>
      </text>
    </comment>
    <comment ref="R4" authorId="0" shapeId="0" xr:uid="{00000000-0006-0000-0000-000007000000}">
      <text>
        <r>
          <rPr>
            <i/>
            <sz val="8"/>
            <color indexed="81"/>
            <rFont val="Times New Roman"/>
            <family val="1"/>
          </rPr>
          <t xml:space="preserve">Si Edad es mayor o igual a 50
aumentar el sueldo en un 10%
sino aumentarlo en un 5%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profepc4</author>
  </authors>
  <commentList>
    <comment ref="C4" authorId="0" shapeId="0" xr:uid="{340C2DDF-18A3-40EF-A187-C6C0D2F63586}">
      <text>
        <r>
          <rPr>
            <sz val="8"/>
            <color indexed="10"/>
            <rFont val="Tahoma"/>
            <family val="2"/>
          </rPr>
          <t>Si</t>
        </r>
        <r>
          <rPr>
            <sz val="8"/>
            <color indexed="81"/>
            <rFont val="Tahoma"/>
            <family val="2"/>
          </rPr>
          <t xml:space="preserve"> Nivel es igual a </t>
        </r>
        <r>
          <rPr>
            <u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  <family val="2"/>
          </rPr>
          <t xml:space="preserve"> que escriba </t>
        </r>
        <r>
          <rPr>
            <u/>
            <sz val="8"/>
            <color indexed="81"/>
            <rFont val="Tahoma"/>
            <family val="2"/>
          </rPr>
          <t>Trabajador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0"/>
            <rFont val="Tahoma"/>
            <family val="2"/>
          </rPr>
          <t>Sino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que escriba </t>
        </r>
        <r>
          <rPr>
            <u/>
            <sz val="8"/>
            <color indexed="81"/>
            <rFont val="Tahoma"/>
            <family val="2"/>
          </rPr>
          <t xml:space="preserve">Ejecutivo </t>
        </r>
      </text>
    </comment>
    <comment ref="H4" authorId="0" shapeId="0" xr:uid="{61050313-5C5C-4439-A280-0CC7BCCD8769}">
      <text>
        <r>
          <rPr>
            <b/>
            <sz val="10"/>
            <color indexed="81"/>
            <rFont val="Arial"/>
            <family val="2"/>
          </rPr>
          <t>Si Sx es igual a M
que escriba Masculino
Si no que escriba Femenino</t>
        </r>
      </text>
    </comment>
    <comment ref="K4" authorId="0" shapeId="0" xr:uid="{70DD9C8A-7157-4BD3-8E29-0240F2B0A7AD}">
      <text>
        <r>
          <rPr>
            <b/>
            <sz val="8"/>
            <color indexed="10"/>
            <rFont val="Times New Roman"/>
            <family val="1"/>
          </rPr>
          <t xml:space="preserve">Si </t>
        </r>
        <r>
          <rPr>
            <b/>
            <sz val="8"/>
            <color indexed="81"/>
            <rFont val="Times New Roman"/>
            <family val="1"/>
          </rPr>
          <t xml:space="preserve">Sueldo es menor a 1000000
calcular </t>
        </r>
        <r>
          <rPr>
            <b/>
            <u/>
            <sz val="8"/>
            <color indexed="81"/>
            <rFont val="Times New Roman"/>
            <family val="1"/>
          </rPr>
          <t>N°Hijos por 5500</t>
        </r>
        <r>
          <rPr>
            <b/>
            <sz val="8"/>
            <color indexed="81"/>
            <rFont val="Times New Roman"/>
            <family val="1"/>
          </rPr>
          <t xml:space="preserve">
</t>
        </r>
        <r>
          <rPr>
            <b/>
            <sz val="8"/>
            <color indexed="10"/>
            <rFont val="Times New Roman"/>
            <family val="1"/>
          </rPr>
          <t>sino</t>
        </r>
        <r>
          <rPr>
            <b/>
            <sz val="8"/>
            <color indexed="81"/>
            <rFont val="Times New Roman"/>
            <family val="1"/>
          </rPr>
          <t xml:space="preserve"> </t>
        </r>
        <r>
          <rPr>
            <b/>
            <u/>
            <sz val="8"/>
            <color indexed="81"/>
            <rFont val="Times New Roman"/>
            <family val="1"/>
          </rPr>
          <t>0</t>
        </r>
        <r>
          <rPr>
            <b/>
            <sz val="8"/>
            <color indexed="81"/>
            <rFont val="Times New Roman"/>
            <family val="1"/>
          </rPr>
          <t xml:space="preserve"> (cero)</t>
        </r>
      </text>
    </comment>
    <comment ref="N4" authorId="0" shapeId="0" xr:uid="{04A3B322-8466-4B27-A65E-2312CFD830BB}">
      <text>
        <r>
          <rPr>
            <b/>
            <sz val="8"/>
            <color indexed="81"/>
            <rFont val="Arial"/>
            <family val="2"/>
          </rPr>
          <t>Si Campamento es Rancagua
calcular el 10% del sueldo
sino calcular el 20% del sueldo</t>
        </r>
      </text>
    </comment>
    <comment ref="O4" authorId="0" shapeId="0" xr:uid="{2947C7C1-4F5B-4302-BCD5-A49E65D457EF}">
      <text>
        <r>
          <rPr>
            <b/>
            <sz val="10"/>
            <color indexed="81"/>
            <rFont val="Arial"/>
            <family val="2"/>
          </rPr>
          <t>Si edad es mayor a 60, escriba "SI" sino que escriba "NO".</t>
        </r>
      </text>
    </comment>
    <comment ref="Q4" authorId="0" shapeId="0" xr:uid="{F6D935E5-F17E-4005-8D68-F0C2981FAC0F}">
      <text>
        <r>
          <rPr>
            <b/>
            <sz val="8"/>
            <color indexed="10"/>
            <rFont val="Arial"/>
            <family val="2"/>
          </rPr>
          <t>SI</t>
        </r>
        <r>
          <rPr>
            <b/>
            <sz val="8"/>
            <color indexed="81"/>
            <rFont val="Arial"/>
            <family val="2"/>
          </rPr>
          <t xml:space="preserve"> Sindicato es igual a vacío
el descuento es 0
</t>
        </r>
        <r>
          <rPr>
            <b/>
            <sz val="8"/>
            <color indexed="10"/>
            <rFont val="Arial"/>
            <family val="2"/>
          </rPr>
          <t>Sino</t>
        </r>
        <r>
          <rPr>
            <b/>
            <sz val="8"/>
            <color indexed="81"/>
            <rFont val="Arial"/>
            <family val="2"/>
          </rPr>
          <t xml:space="preserve"> el descuento es un 3% del Sueldo</t>
        </r>
      </text>
    </comment>
    <comment ref="R4" authorId="0" shapeId="0" xr:uid="{37671C54-27DC-41CC-9AA4-A7793CAF323D}">
      <text>
        <r>
          <rPr>
            <i/>
            <sz val="8"/>
            <color indexed="81"/>
            <rFont val="Times New Roman"/>
            <family val="1"/>
          </rPr>
          <t xml:space="preserve">Si Edad es mayor o igual a 50
aumentar el sueldo en un 10%
sino aumentarlo en un 5%
</t>
        </r>
      </text>
    </comment>
  </commentList>
</comments>
</file>

<file path=xl/sharedStrings.xml><?xml version="1.0" encoding="utf-8"?>
<sst xmlns="http://schemas.openxmlformats.org/spreadsheetml/2006/main" count="2425" uniqueCount="445">
  <si>
    <t>TF500</t>
  </si>
  <si>
    <t>F</t>
  </si>
  <si>
    <t>AVILA PENA LUIS ANTONIO</t>
  </si>
  <si>
    <t>Maestro Mantenedor Fundición</t>
  </si>
  <si>
    <t>RODRIGUEZ SILVA CARLOS ENRIQUE</t>
  </si>
  <si>
    <t>Inspector Técnico Mantenimiento FU</t>
  </si>
  <si>
    <t>TF522</t>
  </si>
  <si>
    <t>VERA RIVERA OSCAR GUSTAVO</t>
  </si>
  <si>
    <t>Coordinador Operaciones FU</t>
  </si>
  <si>
    <t>TF531</t>
  </si>
  <si>
    <t>CESPEDES PAVEZ MANUEL JOSE</t>
  </si>
  <si>
    <t>Cargo</t>
  </si>
  <si>
    <t>A</t>
  </si>
  <si>
    <t>B</t>
  </si>
  <si>
    <t>Sueldo</t>
  </si>
  <si>
    <t>SISET</t>
  </si>
  <si>
    <t/>
  </si>
  <si>
    <t>Operario Servicios Mina A</t>
  </si>
  <si>
    <t>Jefe Turno Producción Mina D</t>
  </si>
  <si>
    <t>Operario Producción Mina A</t>
  </si>
  <si>
    <t>TM351</t>
  </si>
  <si>
    <t>Operario Producción Mina B</t>
  </si>
  <si>
    <t>TM362</t>
  </si>
  <si>
    <t>Maestro Mecánico Mina E</t>
  </si>
  <si>
    <t>BIAGGINI MARTINEZ RIGOBERTO ALFREDO</t>
  </si>
  <si>
    <t>TM379</t>
  </si>
  <si>
    <t>Analista Procesos Minco C</t>
  </si>
  <si>
    <t>Maestro Electricista Concentrador B</t>
  </si>
  <si>
    <t>Analista Control Procesos Minco D</t>
  </si>
  <si>
    <t>Operario Servicios Mina B</t>
  </si>
  <si>
    <t>Maestro Mecánico Mina A</t>
  </si>
  <si>
    <t>TM424</t>
  </si>
  <si>
    <t>CACERES ROMERO OMAR CAMILO</t>
  </si>
  <si>
    <t>ESPINOZA DOMINGUEZ LUIS ESTANILAO</t>
  </si>
  <si>
    <t>Proyectista A</t>
  </si>
  <si>
    <t>Operario Producción Concentrador A</t>
  </si>
  <si>
    <t>Operario Producción Concentrador B</t>
  </si>
  <si>
    <t>Jefe Mantención Eléctrica Concentrador F</t>
  </si>
  <si>
    <t>Maestro Electricista Concentrador E</t>
  </si>
  <si>
    <t>Operador Mantenedor Equipos</t>
  </si>
  <si>
    <t>ALBORNOZ LABARCA ERASMO EVARISTO</t>
  </si>
  <si>
    <t>Maquinista Grúa EC</t>
  </si>
  <si>
    <t>Analista Gestión A</t>
  </si>
  <si>
    <t>Chofer Equipos y Vehículos Especiales</t>
  </si>
  <si>
    <t>Coordinador Terreno Servicios Equipos</t>
  </si>
  <si>
    <t>PEREZ CISTERNAS JOSE GILBERTO</t>
  </si>
  <si>
    <t>PINTO RIQUELME JORGE</t>
  </si>
  <si>
    <t>Despachador Equipos y Vehículos</t>
  </si>
  <si>
    <t>SOTO CORNEJO JUAN BAUTISTA</t>
  </si>
  <si>
    <t>TS617</t>
  </si>
  <si>
    <t>TAPIA SERRANO HORACIO DE JESUS</t>
  </si>
  <si>
    <t>TS719</t>
  </si>
  <si>
    <t>Coordinador Servicios Generales D</t>
  </si>
  <si>
    <t>TS720</t>
  </si>
  <si>
    <t>TS776</t>
  </si>
  <si>
    <t>Capataz Servicios Generales A</t>
  </si>
  <si>
    <t>TS814</t>
  </si>
  <si>
    <t>TS825</t>
  </si>
  <si>
    <t>Vigilante Privado</t>
  </si>
  <si>
    <t>IRIGOYEN VASQUEZ MANUEL ENRIQUE</t>
  </si>
  <si>
    <t>TS832</t>
  </si>
  <si>
    <t>REYES FIGUEROA PEDRO ALBERTO</t>
  </si>
  <si>
    <t>Gerente Fundicion</t>
  </si>
  <si>
    <t>Colón</t>
  </si>
  <si>
    <t>TA818</t>
  </si>
  <si>
    <t>BOBADILLA MORALES JUAN LUIS</t>
  </si>
  <si>
    <t>TF501</t>
  </si>
  <si>
    <t>Superintendente</t>
  </si>
  <si>
    <t>M</t>
  </si>
  <si>
    <t>Caletones</t>
  </si>
  <si>
    <t>Ingeniero</t>
  </si>
  <si>
    <t>Jefe Unidad</t>
  </si>
  <si>
    <t>TF504</t>
  </si>
  <si>
    <t>Ingeniero Especialista</t>
  </si>
  <si>
    <t>Jefe Departamento</t>
  </si>
  <si>
    <t>BRAVO GUERRA OSCAR GUILLERMO</t>
  </si>
  <si>
    <t>TM355</t>
  </si>
  <si>
    <t>TM490</t>
  </si>
  <si>
    <t>RIQUELME RIQUELME MAURICIO FRANCISCO</t>
  </si>
  <si>
    <t>TM866</t>
  </si>
  <si>
    <t>FUICA QUINTANA GABRIEL NICOLAS</t>
  </si>
  <si>
    <t>Operario Extracción</t>
  </si>
  <si>
    <t>Mecánico Mina</t>
  </si>
  <si>
    <t>Operador Equipos Desarrollo</t>
  </si>
  <si>
    <t>CORREA CORREA MANUEL JESUS DEL CARMEN</t>
  </si>
  <si>
    <t>ESPINOZA MUNOZ JOSE EDUARDO</t>
  </si>
  <si>
    <t>FLORES VILLEGAS JOSE ABRAHAM</t>
  </si>
  <si>
    <t>ARDILES IRIBARREN VICTOR ALEJANDRO</t>
  </si>
  <si>
    <t>GODOY VELIZ MARIO IVAN</t>
  </si>
  <si>
    <t>Campamento</t>
  </si>
  <si>
    <t>F-Nac</t>
  </si>
  <si>
    <t>TF514</t>
  </si>
  <si>
    <t>TF518</t>
  </si>
  <si>
    <t>MALLEA GUTIERREZ MARIO ADOLFO</t>
  </si>
  <si>
    <t>Jefe Unidad Mantención</t>
  </si>
  <si>
    <t>GOMEZ GUERRERO JULIO CESAR</t>
  </si>
  <si>
    <t>TF534</t>
  </si>
  <si>
    <t>TF535</t>
  </si>
  <si>
    <t>ROJAS GAETE SERGIO MAXIMINO</t>
  </si>
  <si>
    <t>TF547</t>
  </si>
  <si>
    <t>MARTINICH BUSTAMANTE BENJAMIN ALEKSANDER</t>
  </si>
  <si>
    <t>TF564</t>
  </si>
  <si>
    <t>MALUENDA SALFATE ROLANDO ANTONIO</t>
  </si>
  <si>
    <t>TF567</t>
  </si>
  <si>
    <t>TS611</t>
  </si>
  <si>
    <t>TA903</t>
  </si>
  <si>
    <t>Coordinador Mantenimiento FU</t>
  </si>
  <si>
    <t>TA981</t>
  </si>
  <si>
    <t>Operario Conversión</t>
  </si>
  <si>
    <t>CARVAJAL SANTIS LUIS ARTURO</t>
  </si>
  <si>
    <t>Operador Mantenedor Eqpos. y Vehículos B</t>
  </si>
  <si>
    <t>Chofer Pool</t>
  </si>
  <si>
    <t>DINAMARCA REYES JOSE DARIO</t>
  </si>
  <si>
    <t>PEREZ VASQUEZ MARIO ENRIQUE</t>
  </si>
  <si>
    <t>Mecánico Industrial A</t>
  </si>
  <si>
    <t>CARVACHO GONZALEZ FERNANDO</t>
  </si>
  <si>
    <t>Jefe Taller Equipos</t>
  </si>
  <si>
    <t>GUAJARDO GUAJARDO JOSE REINALDO</t>
  </si>
  <si>
    <t>Operador Sistema B</t>
  </si>
  <si>
    <t>HERNANDEZ RIQUELME MANUEL FRANCISCO</t>
  </si>
  <si>
    <t>TS763</t>
  </si>
  <si>
    <t>PEREZ CASTRO ROBERTO ALEJANDRO</t>
  </si>
  <si>
    <t>TI845</t>
  </si>
  <si>
    <t>Jefe Proyecto</t>
  </si>
  <si>
    <t>LLANOS ARRIAGADA ESTEBAN GUILLERMO</t>
  </si>
  <si>
    <t>TM034</t>
  </si>
  <si>
    <t>Jefe Ingeniería</t>
  </si>
  <si>
    <t>UMANA SAAVEDRA JUAN ERNESTO</t>
  </si>
  <si>
    <t>TM062</t>
  </si>
  <si>
    <t>TM164</t>
  </si>
  <si>
    <t>TM401</t>
  </si>
  <si>
    <t>COLLADO CUNCHILLOS RENE SEBASTIAN</t>
  </si>
  <si>
    <t>FIGUEROA GUTIERREZ LUIS HERNAN</t>
  </si>
  <si>
    <t>TM417</t>
  </si>
  <si>
    <t>TM426</t>
  </si>
  <si>
    <t>VALENZUELA MEDINA ALDO LEANDRO</t>
  </si>
  <si>
    <t>TM427</t>
  </si>
  <si>
    <t>TM428</t>
  </si>
  <si>
    <t>QUINONES TAPIA NELSON ARNALDO</t>
  </si>
  <si>
    <t>TM429</t>
  </si>
  <si>
    <t>TM434</t>
  </si>
  <si>
    <t>HENRIQUEZ URZUA LUIS AURELIO</t>
  </si>
  <si>
    <t>TM455</t>
  </si>
  <si>
    <t>TM465</t>
  </si>
  <si>
    <t>GIMENEZ HERNANDEZ PATRICIO EDUARDO</t>
  </si>
  <si>
    <t>Jefe Sistema Servicios</t>
  </si>
  <si>
    <t>PINEDA FIERRO HORACIO GABRIEL</t>
  </si>
  <si>
    <t>GARRETON ZANZANI JOSE LUIS</t>
  </si>
  <si>
    <t>TS744</t>
  </si>
  <si>
    <t>TS753</t>
  </si>
  <si>
    <t>OTAROLA CHACON HUGO IVAN</t>
  </si>
  <si>
    <t>Gestionador Abastecimientos B</t>
  </si>
  <si>
    <t>Contador B</t>
  </si>
  <si>
    <t>MENESES CAMPOS ALFONSO</t>
  </si>
  <si>
    <t>Controlador Preparador Productos</t>
  </si>
  <si>
    <t>Secretario Departamento</t>
  </si>
  <si>
    <t>IRARRAZABAL AGUIRRE JORGE ALEX</t>
  </si>
  <si>
    <t>Maestro Producción Mina B</t>
  </si>
  <si>
    <t>TM055</t>
  </si>
  <si>
    <t>GUZMAN ORTEGA VICTOR MANUEL</t>
  </si>
  <si>
    <t>TM086</t>
  </si>
  <si>
    <t>ARAYA ZAVALA HERNAN DEL CARMEN</t>
  </si>
  <si>
    <t>MARINOVIC MARINOVIC ALEJANDRO ANTONIO</t>
  </si>
  <si>
    <t>TORRES ROZAS LUIS ORLANDO</t>
  </si>
  <si>
    <t>ALLENDES FUENZALIDA MARIA SOLEDAD</t>
  </si>
  <si>
    <t>Químico Control Calidad</t>
  </si>
  <si>
    <t>ALVAREZ CASTRO HUGO HERIBERTO</t>
  </si>
  <si>
    <t>OLIVARES JORQUERA ARMANDINA DEL CARMEN</t>
  </si>
  <si>
    <t>PASSALACQUA RESTINI HUGO JOSE</t>
  </si>
  <si>
    <t>Analista Sistemas Control Calidad</t>
  </si>
  <si>
    <t>Coya</t>
  </si>
  <si>
    <t>RIOS ARIAS JORGE ARMANDO</t>
  </si>
  <si>
    <t>Jefe Protección Industrial</t>
  </si>
  <si>
    <t>SUIL MONTECINO FROILAN ALBERTO</t>
  </si>
  <si>
    <t>TS769</t>
  </si>
  <si>
    <t>Jefe Construcción e Inspección</t>
  </si>
  <si>
    <t>La Junta</t>
  </si>
  <si>
    <t>TM380</t>
  </si>
  <si>
    <t>TM294</t>
  </si>
  <si>
    <t>Jefe Nivel</t>
  </si>
  <si>
    <t>ARAYA MALUENDA CARLOS ERNESTO</t>
  </si>
  <si>
    <t>Mina</t>
  </si>
  <si>
    <t>TM029</t>
  </si>
  <si>
    <t>CORREA SALINAS LUIS FELIPE</t>
  </si>
  <si>
    <t>TM195</t>
  </si>
  <si>
    <t>TOBAR OSORIO HERMOGENES</t>
  </si>
  <si>
    <t>TM261</t>
  </si>
  <si>
    <t>Maestro Electromecánico Minco E</t>
  </si>
  <si>
    <t>TM269</t>
  </si>
  <si>
    <t>SOTO BERMAL JUAN SANTIAGO</t>
  </si>
  <si>
    <t>TM330</t>
  </si>
  <si>
    <t>GONZALEZ MEDEL DAGOBERTO ANTONIO</t>
  </si>
  <si>
    <t>VENEGAS MOLINA JUAN LEONARDO</t>
  </si>
  <si>
    <t>TM349</t>
  </si>
  <si>
    <t>CAMPOS CORTES JOEL DEL CARMEN</t>
  </si>
  <si>
    <t>VEAS ALVAREZ EUGENIO DEL TRANSITO</t>
  </si>
  <si>
    <t>LEMAITRE SALINAS RICARDO ALFREDO</t>
  </si>
  <si>
    <t>TM444</t>
  </si>
  <si>
    <t>CASTILLO PIZARRO GUILLERMO ARIEL</t>
  </si>
  <si>
    <t>VEGA URREA NELSON EDUARDO</t>
  </si>
  <si>
    <t>TM481</t>
  </si>
  <si>
    <t>PEREIRA TORAN HECTOR ARMANDO</t>
  </si>
  <si>
    <t>TM167</t>
  </si>
  <si>
    <t>NUNEZ VASQUEZ HORACIO ALEX</t>
  </si>
  <si>
    <t>Asistente Procesos Minco D</t>
  </si>
  <si>
    <t>LATOJA LATOJA CARLOS GUILLERMO</t>
  </si>
  <si>
    <t>CASTAÑEDA CALDERON JUAN EUGENIO</t>
  </si>
  <si>
    <t>DIAZ ACEVEDO GUILLERMO MARIANO</t>
  </si>
  <si>
    <t>MS258</t>
  </si>
  <si>
    <t>MS259</t>
  </si>
  <si>
    <t>CAGLIANO CATALAN BLAS EUGENIO</t>
  </si>
  <si>
    <t>MS260</t>
  </si>
  <si>
    <t>STUMPTNER MARINO LUIS ARMANDO</t>
  </si>
  <si>
    <t>MS295</t>
  </si>
  <si>
    <t>LAAGE HIDALGO FELIX RODOLFO</t>
  </si>
  <si>
    <t>RESTOVIC VERON CECILIA YASMIN</t>
  </si>
  <si>
    <t>MS342</t>
  </si>
  <si>
    <t>TA806</t>
  </si>
  <si>
    <t>TA807</t>
  </si>
  <si>
    <t>VALENZUELA VALENZUELA JOSE EUSTAQUIO</t>
  </si>
  <si>
    <t>TA811</t>
  </si>
  <si>
    <t>Consultor</t>
  </si>
  <si>
    <t>IBACACHE OYANEDEL ISAIAS ALEJANDRO</t>
  </si>
  <si>
    <t>TA855</t>
  </si>
  <si>
    <t>VENEGAS TORO ADOLFO HUGO</t>
  </si>
  <si>
    <t>TA864</t>
  </si>
  <si>
    <t>TA867</t>
  </si>
  <si>
    <t>GRUETTNER GRIMAL GUILLERMO GERARDO</t>
  </si>
  <si>
    <t>CHAVEZ CARVAJAL MARIELA EUGENIA</t>
  </si>
  <si>
    <t>SALAS DIAZ MARCO ANTONIO</t>
  </si>
  <si>
    <t>TA884</t>
  </si>
  <si>
    <t>TA902</t>
  </si>
  <si>
    <t>VARAS CANESSA JUAN MANUEL</t>
  </si>
  <si>
    <t>TA907</t>
  </si>
  <si>
    <t>IBANEZ SILVA RAUL EDUARDO</t>
  </si>
  <si>
    <t>VEGA HOYOS ALEXIS HUMBERTO</t>
  </si>
  <si>
    <t>TI841</t>
  </si>
  <si>
    <t>ZURITA MEDINA HECTOR ABRAHAM</t>
  </si>
  <si>
    <t>CLARK REYES DENNIS GEORGE</t>
  </si>
  <si>
    <t>TI849</t>
  </si>
  <si>
    <t>ANTONUCCI SALAZAR VICTOR LEOPOLDO</t>
  </si>
  <si>
    <t>TI853</t>
  </si>
  <si>
    <t>TI859</t>
  </si>
  <si>
    <t>CODOCEO ALQUINTA JAVIER SEGUNDO</t>
  </si>
  <si>
    <t>TI860</t>
  </si>
  <si>
    <t>PAREDES CARRIEZ JORGE ELISEO</t>
  </si>
  <si>
    <t>TI931</t>
  </si>
  <si>
    <t>TI932</t>
  </si>
  <si>
    <t>MIRANDA HERRERA ELIECER ULISES</t>
  </si>
  <si>
    <t>TI939</t>
  </si>
  <si>
    <t>TM119</t>
  </si>
  <si>
    <t>MORALES CARVAJAL RICARDO FERNANDO</t>
  </si>
  <si>
    <t>TS700</t>
  </si>
  <si>
    <t>ZURITA MEZA IVAN MAXIMILIANO</t>
  </si>
  <si>
    <t>Operador Equipo Computacional A</t>
  </si>
  <si>
    <t>VALDIVIA CONTRERAS LUIS ENRIQUE</t>
  </si>
  <si>
    <t>Gestionador Abastecimientos A</t>
  </si>
  <si>
    <t>Reordenador Comprador B</t>
  </si>
  <si>
    <t>UBILLO TORRES LUIS HUMBERTO</t>
  </si>
  <si>
    <t>Gestionador Abastecimientos F</t>
  </si>
  <si>
    <t>ACEVEDO FUENZALIDA JUAN FRANCISCO</t>
  </si>
  <si>
    <t>SEPULVEDA ALVEAR ADOLFO ARNALDO</t>
  </si>
  <si>
    <t>BADILLA PALACIOS LUIS ERNESTO</t>
  </si>
  <si>
    <t>AVALOS TAPIA WILSON ANTONIO</t>
  </si>
  <si>
    <t>Contador General B</t>
  </si>
  <si>
    <t>TA800</t>
  </si>
  <si>
    <t>TA803</t>
  </si>
  <si>
    <t>VARGAS DIAZ ALBERTO RENE</t>
  </si>
  <si>
    <t>VALENZUELA CANELO SERGIO SEGUNDO</t>
  </si>
  <si>
    <t>TM482</t>
  </si>
  <si>
    <t>CAMPILLAY BERRIOS LUIS ALBERTO</t>
  </si>
  <si>
    <t>OYANADEL VARGAS CARLOS MANUEL</t>
  </si>
  <si>
    <t>POBLETE CORREA HERIBERTO MANUEL</t>
  </si>
  <si>
    <t>MOLINA REYES JUAN BAUSTISTA</t>
  </si>
  <si>
    <t>TAPIA ABETT_LATORRE LUIS GUILLERMO</t>
  </si>
  <si>
    <t>TM237</t>
  </si>
  <si>
    <t>AVILES ARAYA SERGIO ERASMO</t>
  </si>
  <si>
    <t>JULIO SOTO JUAN CARLOS</t>
  </si>
  <si>
    <t>LAGUNAS AGUILERA ALFREDO EDGARDO</t>
  </si>
  <si>
    <t>GUZMAN CONTRERAS MARIA RUBI</t>
  </si>
  <si>
    <t>TA839</t>
  </si>
  <si>
    <t>TA861</t>
  </si>
  <si>
    <t>GUELL GALLOFRE FERNANDO</t>
  </si>
  <si>
    <t>TA877</t>
  </si>
  <si>
    <t>TA900</t>
  </si>
  <si>
    <t>VILLARROEL CONTRERAS JUVENAL ALEJO</t>
  </si>
  <si>
    <t>VERDUGO HERNANDEZ DAGOBERTO JUAN</t>
  </si>
  <si>
    <t>Analista Desarrollo Humano</t>
  </si>
  <si>
    <t>Analista Recursos Humanos B</t>
  </si>
  <si>
    <t>OTAROLA CONTRERAS LUIS HERNAN</t>
  </si>
  <si>
    <t>Analista Recursos Humanos C</t>
  </si>
  <si>
    <t>CANALES ROA HUGO HERNAN</t>
  </si>
  <si>
    <t>TORNERIA NARANJO RAFAEL ALBERTO</t>
  </si>
  <si>
    <t>Dibujante Proyectista</t>
  </si>
  <si>
    <t>Proyectista B</t>
  </si>
  <si>
    <t>ALTAMIRANO OLIVARES MIGUEL</t>
  </si>
  <si>
    <t>VALENZUELA CASTRO FRANCISCO ANTONIO</t>
  </si>
  <si>
    <t>Analista Ingenieria B</t>
  </si>
  <si>
    <t>ESCOBAR VASQUEZ LUIS ALFREDO</t>
  </si>
  <si>
    <t>LOBOS CARRASCO EDMUNDO</t>
  </si>
  <si>
    <t>MIRANDA ROJAS MARIO JUSTINO</t>
  </si>
  <si>
    <t>SALINAS ERICES GUILLERMO FREDY</t>
  </si>
  <si>
    <t>SANTANDER SALINAS ADOLFO IVAN</t>
  </si>
  <si>
    <t>TS642</t>
  </si>
  <si>
    <t>SAGREDO NUNEZ SILVIO MANUEL</t>
  </si>
  <si>
    <t>VENEGAS ESPINDOLA AGUSTIN ENRIQUE</t>
  </si>
  <si>
    <t>Mecánico Equipos</t>
  </si>
  <si>
    <t>TS645</t>
  </si>
  <si>
    <t>HERRERA LETELIER ANIBAL</t>
  </si>
  <si>
    <t>Activador Repuestos</t>
  </si>
  <si>
    <t>CAMUS GUAJARDO HUGO</t>
  </si>
  <si>
    <t>Analista Gestión C</t>
  </si>
  <si>
    <t>Coordinador Turno Protección Industrial</t>
  </si>
  <si>
    <t>CARRASCO LATORRE HUMBERTO</t>
  </si>
  <si>
    <t>ALVAREZ FUENTES RICARDO SEGUNDO</t>
  </si>
  <si>
    <t>Gerente General División El Teniente</t>
  </si>
  <si>
    <t>OYANADER VENEGAS PATRICIO EDUARDO</t>
  </si>
  <si>
    <t>TA802</t>
  </si>
  <si>
    <t>TARIFEÑO URQUIETA MELITON ENRIQUE</t>
  </si>
  <si>
    <t>Gerente Proyectos</t>
  </si>
  <si>
    <t>UTEAU DE VOS SERGIO ULISES</t>
  </si>
  <si>
    <t>Consejero Jurídico Divisional</t>
  </si>
  <si>
    <t>SANCHEZ MILLAN GUSTAVO GUILLERMO</t>
  </si>
  <si>
    <t>Gerente Riesgo, Ambiente y Calidad</t>
  </si>
  <si>
    <t>GUZMAN FILIPPI SILVIO PEDRO</t>
  </si>
  <si>
    <t>Director de Estrategia y Control Gestión</t>
  </si>
  <si>
    <t>CRISTOFFANINI VIANCOS LAURA</t>
  </si>
  <si>
    <t>Director de Evaluación y Ctrl.Proyectos</t>
  </si>
  <si>
    <t>SILVA GUZMAN PATRICIO OCTAVIO</t>
  </si>
  <si>
    <t>Gerente Desarrollo Humano</t>
  </si>
  <si>
    <t>San Antonio</t>
  </si>
  <si>
    <t>CARTAGENA POLANCO OSVALDO LUIS</t>
  </si>
  <si>
    <t>Relacionador Público</t>
  </si>
  <si>
    <t>Analista Control Tráfico B</t>
  </si>
  <si>
    <t>Sewell</t>
  </si>
  <si>
    <t>TM408</t>
  </si>
  <si>
    <t>KRAUSE VARGAS GUSTAVO ENRIQUE</t>
  </si>
  <si>
    <t>TM253</t>
  </si>
  <si>
    <t>CAMPOS MORENO SEGUNDO ERNESTO</t>
  </si>
  <si>
    <t>TM415</t>
  </si>
  <si>
    <t>MUNOZ MUNOZ FRANCISCO JAVIER</t>
  </si>
  <si>
    <t>MERY JOHNS HUGO ESTEBAN</t>
  </si>
  <si>
    <t>LIRA CARO RENE FERNANDO</t>
  </si>
  <si>
    <t>Coordinador Programación y Embarques B</t>
  </si>
  <si>
    <t>RODRIGUEZ RUBIO CARLOS ARTURO</t>
  </si>
  <si>
    <t>Rancagua</t>
  </si>
  <si>
    <t>MS149</t>
  </si>
  <si>
    <t>HUERTA PIZARRO RODOLFO ALEJANDRO</t>
  </si>
  <si>
    <t>MS205</t>
  </si>
  <si>
    <t>ALFARO GARCES BRUNO LEONARDO</t>
  </si>
  <si>
    <t>Coordinador Abastecimientos</t>
  </si>
  <si>
    <t>MS257</t>
  </si>
  <si>
    <t>TM365</t>
  </si>
  <si>
    <t>BECERRA CASTRO LUIS ALFREDO</t>
  </si>
  <si>
    <t>Operador Planta Aire Mina</t>
  </si>
  <si>
    <t>CACERES DONOSO ANIBAL ROBINSON</t>
  </si>
  <si>
    <t>VALDENEGRO ARCE LEONARDO ENRIQUE</t>
  </si>
  <si>
    <t>GRMD</t>
  </si>
  <si>
    <t>GSYS</t>
  </si>
  <si>
    <t>DECG</t>
  </si>
  <si>
    <t>GPTA</t>
  </si>
  <si>
    <t>Nombre</t>
  </si>
  <si>
    <t>CeCo</t>
  </si>
  <si>
    <t>Sx</t>
  </si>
  <si>
    <t>Edad</t>
  </si>
  <si>
    <t>Sindicato</t>
  </si>
  <si>
    <t>GG</t>
  </si>
  <si>
    <t>GRAC</t>
  </si>
  <si>
    <t>GDHU</t>
  </si>
  <si>
    <t>SCOM</t>
  </si>
  <si>
    <t>GPRO</t>
  </si>
  <si>
    <t>GMIN</t>
  </si>
  <si>
    <t>DECP</t>
  </si>
  <si>
    <t>GFUN</t>
  </si>
  <si>
    <t>Valparaíso</t>
  </si>
  <si>
    <t>DATOS</t>
  </si>
  <si>
    <t>PROMEDIO EDAD</t>
  </si>
  <si>
    <t>MÍNIMA EDAD</t>
  </si>
  <si>
    <t>Nº PERSONAS</t>
  </si>
  <si>
    <t>PERSONAS CON EDAD  MENOR A 40 AÑOS</t>
  </si>
  <si>
    <t>PERSONAS CON 50 AÑOS</t>
  </si>
  <si>
    <t>PERSONAS CON EDAD MAYOR O IGUAL A 60</t>
  </si>
  <si>
    <t>GCIA</t>
  </si>
  <si>
    <t>CABEZAS DIAZ MARIA EUGENIA</t>
  </si>
  <si>
    <t>ARCE MARTINEZ ESTER JULIETA</t>
  </si>
  <si>
    <t>TS821</t>
  </si>
  <si>
    <t>Secretario Gerencia</t>
  </si>
  <si>
    <t>ARAVENA PEREIRA HORTENSIA DEL CARMEN</t>
  </si>
  <si>
    <t>TS827</t>
  </si>
  <si>
    <t>Operario Miscelaneos Serv. Generales B</t>
  </si>
  <si>
    <t>OSORIO PADILLA AGUSTINA</t>
  </si>
  <si>
    <t>TA813</t>
  </si>
  <si>
    <t>CID MUNOZ JOVITA ELIANA</t>
  </si>
  <si>
    <t>Analista Abastecimientos E</t>
  </si>
  <si>
    <t>ORELLANA WELCH MARIA CRISTINA</t>
  </si>
  <si>
    <t>Gestionador Abastecimientos E</t>
  </si>
  <si>
    <t>VALENZUELA SOTO MARIA TERESA</t>
  </si>
  <si>
    <t>Jefe Bienestar</t>
  </si>
  <si>
    <t>RAMIREZ GONZALEZ MARIA CRISTINA</t>
  </si>
  <si>
    <t>TM410</t>
  </si>
  <si>
    <t>TORRES CONTRERAS MARIA VICTORIA</t>
  </si>
  <si>
    <t>Coordinador Servicios Generales C</t>
  </si>
  <si>
    <t>Nº Personas del Sindicato SISET</t>
  </si>
  <si>
    <t>Nº Personas SIN sindicato</t>
  </si>
  <si>
    <t>Masculino</t>
  </si>
  <si>
    <t>Femenino</t>
  </si>
  <si>
    <t>SEXO</t>
  </si>
  <si>
    <t>BONO CAMPAMENTO</t>
  </si>
  <si>
    <t>JUBILAR</t>
  </si>
  <si>
    <t>N°Hijos</t>
  </si>
  <si>
    <t>Asig. Familiar</t>
  </si>
  <si>
    <t>DESC. SINDICATO</t>
  </si>
  <si>
    <t>Tipo Trabajador</t>
  </si>
  <si>
    <t>SUELDO AUMENTADO</t>
  </si>
  <si>
    <t>Nivel</t>
  </si>
  <si>
    <t>SUMA DE SUELDOS</t>
  </si>
  <si>
    <t>MAXIMO SUELDO</t>
  </si>
  <si>
    <t>POR SEXO</t>
  </si>
  <si>
    <t>POR ROL</t>
  </si>
  <si>
    <t>Rol A</t>
  </si>
  <si>
    <t>Rol B</t>
  </si>
  <si>
    <t>POR CAMPAMENTO</t>
  </si>
  <si>
    <t>POR SINDICATO</t>
  </si>
  <si>
    <t>POR EDAD</t>
  </si>
  <si>
    <t>SUMA CONDICIONAL</t>
  </si>
  <si>
    <t>TOTAL $ SUELDOS del Rol B</t>
  </si>
  <si>
    <t>TOTAL $ SUELDOS del Jefe Unidad</t>
  </si>
  <si>
    <t>TOTAL $ SUELDOS de las mujeres</t>
  </si>
  <si>
    <t>TOTAL $ SUELDOS de la Gerencia GSYS</t>
  </si>
  <si>
    <t>Temario de Formulas</t>
  </si>
  <si>
    <t>Formula Si</t>
  </si>
  <si>
    <t>Sub Totales</t>
  </si>
  <si>
    <t>Tablas finamicas</t>
  </si>
  <si>
    <t>Contar</t>
  </si>
  <si>
    <t>Suma</t>
  </si>
  <si>
    <t>Promedio</t>
  </si>
  <si>
    <t xml:space="preserve">Max </t>
  </si>
  <si>
    <t>Min</t>
  </si>
  <si>
    <t>Contar.si</t>
  </si>
  <si>
    <t>RESUMEN DE DATOS</t>
  </si>
  <si>
    <t>Buscarv</t>
  </si>
  <si>
    <t>Correlativo</t>
  </si>
  <si>
    <t>TD</t>
  </si>
  <si>
    <t>CLASE Nº7</t>
  </si>
  <si>
    <t>DESARROLLO  PRACTICO - TABLAS DINAMICAS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</si>
</sst>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;[Red]0"/>
    <numFmt numFmtId="167" formatCode="#,##0;[Red]#,##0"/>
    <numFmt numFmtId="168" formatCode="#,##0.0"/>
    <numFmt numFmtId="169" formatCode="_-* #,##0_-;\-* #,##0_-;_-* &quot;-&quot;??_-;_-@_-"/>
    <numFmt numFmtId="170" formatCode="_-&quot;$&quot;\ * #,##0_-;\-&quot;$&quot;\ * #,##0_-;_-&quot;$&quot;\ * &quot;-&quot;??_-;_-@_-"/>
  </numFmts>
  <fonts count="2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1"/>
      <name val="Arial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10"/>
      <name val="Arial"/>
      <family val="2"/>
    </font>
    <font>
      <b/>
      <sz val="8"/>
      <color indexed="81"/>
      <name val="Arial"/>
      <family val="2"/>
    </font>
    <font>
      <b/>
      <sz val="8"/>
      <color indexed="10"/>
      <name val="Times New Roman"/>
      <family val="1"/>
    </font>
    <font>
      <b/>
      <sz val="8"/>
      <color indexed="81"/>
      <name val="Times New Roman"/>
      <family val="1"/>
    </font>
    <font>
      <b/>
      <u/>
      <sz val="8"/>
      <color indexed="81"/>
      <name val="Times New Roman"/>
      <family val="1"/>
    </font>
    <font>
      <i/>
      <sz val="8"/>
      <color indexed="81"/>
      <name val="Times New Roman"/>
      <family val="1"/>
    </font>
    <font>
      <sz val="8"/>
      <color indexed="10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b/>
      <i/>
      <sz val="28"/>
      <name val="Arial"/>
      <family val="2"/>
    </font>
    <font>
      <b/>
      <i/>
      <sz val="4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2" fillId="0" borderId="0" xfId="0" applyFont="1"/>
    <xf numFmtId="3" fontId="2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166" fontId="6" fillId="6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66" fontId="6" fillId="6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2" applyNumberFormat="1" applyFont="1" applyBorder="1" applyAlignment="1"/>
    <xf numFmtId="14" fontId="7" fillId="0" borderId="1" xfId="0" applyNumberFormat="1" applyFont="1" applyBorder="1"/>
    <xf numFmtId="166" fontId="7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69" fontId="7" fillId="0" borderId="1" xfId="1" applyNumberFormat="1" applyFont="1" applyBorder="1" applyAlignment="1">
      <alignment horizontal="right"/>
    </xf>
    <xf numFmtId="170" fontId="7" fillId="0" borderId="1" xfId="2" applyNumberFormat="1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17" fillId="2" borderId="2" xfId="0" applyFont="1" applyFill="1" applyBorder="1"/>
    <xf numFmtId="0" fontId="17" fillId="3" borderId="9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3" fontId="2" fillId="4" borderId="10" xfId="0" applyNumberFormat="1" applyFont="1" applyFill="1" applyBorder="1"/>
    <xf numFmtId="168" fontId="2" fillId="4" borderId="11" xfId="0" applyNumberFormat="1" applyFont="1" applyFill="1" applyBorder="1"/>
    <xf numFmtId="3" fontId="2" fillId="4" borderId="11" xfId="0" applyNumberFormat="1" applyFont="1" applyFill="1" applyBorder="1"/>
    <xf numFmtId="3" fontId="2" fillId="4" borderId="12" xfId="0" applyNumberFormat="1" applyFont="1" applyFill="1" applyBorder="1"/>
    <xf numFmtId="0" fontId="17" fillId="3" borderId="3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5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20" fillId="2" borderId="2" xfId="0" applyFont="1" applyFill="1" applyBorder="1"/>
    <xf numFmtId="3" fontId="2" fillId="4" borderId="14" xfId="0" applyNumberFormat="1" applyFont="1" applyFill="1" applyBorder="1"/>
    <xf numFmtId="3" fontId="2" fillId="4" borderId="15" xfId="0" applyNumberFormat="1" applyFont="1" applyFill="1" applyBorder="1"/>
    <xf numFmtId="0" fontId="0" fillId="0" borderId="0" xfId="0" applyAlignment="1">
      <alignment horizontal="center"/>
    </xf>
    <xf numFmtId="0" fontId="24" fillId="0" borderId="0" xfId="0" applyFont="1"/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7" borderId="13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erramientas%20Tecnol&#243;gicas%20semana%204\Pauta%20de%20RA2%20Experienci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"/>
      <sheetName val="RESUMEN"/>
    </sheetNames>
    <sheetDataSet>
      <sheetData sheetId="0" refreshError="1">
        <row r="2">
          <cell r="B2" t="str">
            <v>B</v>
          </cell>
          <cell r="P2">
            <v>7</v>
          </cell>
          <cell r="R2">
            <v>1645018.0176846688</v>
          </cell>
        </row>
        <row r="3">
          <cell r="B3" t="str">
            <v>B</v>
          </cell>
          <cell r="P3">
            <v>7</v>
          </cell>
          <cell r="R3">
            <v>1538561.9694825665</v>
          </cell>
        </row>
        <row r="4">
          <cell r="B4" t="str">
            <v>A</v>
          </cell>
          <cell r="P4" t="str">
            <v>SISET</v>
          </cell>
          <cell r="R4">
            <v>1575000</v>
          </cell>
        </row>
        <row r="5">
          <cell r="B5" t="str">
            <v>B</v>
          </cell>
          <cell r="P5">
            <v>14</v>
          </cell>
          <cell r="R5">
            <v>407364.65244021779</v>
          </cell>
        </row>
        <row r="6">
          <cell r="B6" t="str">
            <v>B</v>
          </cell>
          <cell r="P6">
            <v>14</v>
          </cell>
          <cell r="R6">
            <v>1060500</v>
          </cell>
        </row>
        <row r="7">
          <cell r="B7" t="str">
            <v>E</v>
          </cell>
          <cell r="P7" t="str">
            <v/>
          </cell>
          <cell r="R7">
            <v>5500000</v>
          </cell>
        </row>
        <row r="8">
          <cell r="B8" t="str">
            <v>B</v>
          </cell>
          <cell r="P8">
            <v>3</v>
          </cell>
          <cell r="R8">
            <v>1915723.4737158827</v>
          </cell>
        </row>
        <row r="9">
          <cell r="B9" t="str">
            <v>A</v>
          </cell>
          <cell r="P9" t="str">
            <v>SISET</v>
          </cell>
          <cell r="R9">
            <v>1857637.7773854027</v>
          </cell>
        </row>
        <row r="10">
          <cell r="B10" t="str">
            <v>B</v>
          </cell>
          <cell r="P10">
            <v>14</v>
          </cell>
          <cell r="R10">
            <v>310560.84724927787</v>
          </cell>
        </row>
        <row r="11">
          <cell r="B11" t="str">
            <v>B</v>
          </cell>
          <cell r="P11">
            <v>3</v>
          </cell>
          <cell r="R11">
            <v>955500</v>
          </cell>
        </row>
        <row r="12">
          <cell r="B12" t="str">
            <v>B</v>
          </cell>
          <cell r="P12">
            <v>3</v>
          </cell>
          <cell r="R12">
            <v>880000.00000000012</v>
          </cell>
        </row>
        <row r="13">
          <cell r="B13" t="str">
            <v>B</v>
          </cell>
          <cell r="P13">
            <v>14</v>
          </cell>
          <cell r="R13">
            <v>1720726.2524553863</v>
          </cell>
        </row>
        <row r="14">
          <cell r="B14" t="str">
            <v>B</v>
          </cell>
          <cell r="P14">
            <v>3</v>
          </cell>
          <cell r="R14">
            <v>519750</v>
          </cell>
        </row>
        <row r="15">
          <cell r="B15" t="str">
            <v>B</v>
          </cell>
          <cell r="P15">
            <v>7</v>
          </cell>
          <cell r="R15">
            <v>1067000</v>
          </cell>
        </row>
        <row r="16">
          <cell r="B16" t="str">
            <v>B</v>
          </cell>
          <cell r="P16">
            <v>13</v>
          </cell>
          <cell r="R16">
            <v>896684.35264043638</v>
          </cell>
        </row>
        <row r="17">
          <cell r="B17" t="str">
            <v>B</v>
          </cell>
          <cell r="P17">
            <v>3</v>
          </cell>
          <cell r="R17">
            <v>913500</v>
          </cell>
        </row>
        <row r="18">
          <cell r="B18" t="str">
            <v>B</v>
          </cell>
          <cell r="P18">
            <v>5</v>
          </cell>
          <cell r="R18">
            <v>1820293.4483732905</v>
          </cell>
        </row>
        <row r="19">
          <cell r="B19" t="str">
            <v>B</v>
          </cell>
          <cell r="P19">
            <v>8</v>
          </cell>
          <cell r="R19">
            <v>1627530.6154834351</v>
          </cell>
        </row>
        <row r="20">
          <cell r="B20" t="str">
            <v>B</v>
          </cell>
          <cell r="P20">
            <v>7</v>
          </cell>
          <cell r="R20">
            <v>535500</v>
          </cell>
        </row>
        <row r="21">
          <cell r="B21" t="str">
            <v>A</v>
          </cell>
          <cell r="P21" t="str">
            <v>SISET</v>
          </cell>
          <cell r="R21">
            <v>1575000</v>
          </cell>
        </row>
        <row r="22">
          <cell r="B22" t="str">
            <v>A</v>
          </cell>
          <cell r="P22" t="str">
            <v>SISET</v>
          </cell>
          <cell r="R22">
            <v>1650000.0000000002</v>
          </cell>
        </row>
        <row r="23">
          <cell r="B23" t="str">
            <v>B</v>
          </cell>
          <cell r="P23">
            <v>7</v>
          </cell>
          <cell r="R23">
            <v>768548.11286017206</v>
          </cell>
        </row>
        <row r="24">
          <cell r="B24" t="str">
            <v>B</v>
          </cell>
          <cell r="P24">
            <v>8</v>
          </cell>
          <cell r="R24">
            <v>1367652.253466282</v>
          </cell>
        </row>
        <row r="25">
          <cell r="B25" t="str">
            <v>B</v>
          </cell>
          <cell r="P25">
            <v>8</v>
          </cell>
          <cell r="R25">
            <v>1089000</v>
          </cell>
        </row>
        <row r="26">
          <cell r="B26" t="str">
            <v>A</v>
          </cell>
          <cell r="P26" t="str">
            <v>SISET</v>
          </cell>
          <cell r="R26">
            <v>1575000</v>
          </cell>
        </row>
        <row r="27">
          <cell r="B27" t="str">
            <v>B</v>
          </cell>
          <cell r="P27">
            <v>8</v>
          </cell>
          <cell r="R27">
            <v>511500.00000000006</v>
          </cell>
        </row>
        <row r="28">
          <cell r="B28" t="str">
            <v>B</v>
          </cell>
          <cell r="P28">
            <v>8</v>
          </cell>
          <cell r="R28">
            <v>540750</v>
          </cell>
        </row>
        <row r="29">
          <cell r="B29" t="str">
            <v>B</v>
          </cell>
          <cell r="P29">
            <v>3</v>
          </cell>
          <cell r="R29">
            <v>1150599.6859995471</v>
          </cell>
        </row>
        <row r="30">
          <cell r="B30" t="str">
            <v>B</v>
          </cell>
          <cell r="P30">
            <v>7</v>
          </cell>
          <cell r="R30">
            <v>2006948.4010356867</v>
          </cell>
        </row>
        <row r="31">
          <cell r="B31" t="str">
            <v>B</v>
          </cell>
          <cell r="P31">
            <v>7</v>
          </cell>
          <cell r="R31">
            <v>768548.11286017206</v>
          </cell>
        </row>
        <row r="32">
          <cell r="B32" t="str">
            <v>B</v>
          </cell>
          <cell r="P32">
            <v>7</v>
          </cell>
          <cell r="R32">
            <v>1308957.3928626459</v>
          </cell>
        </row>
        <row r="33">
          <cell r="B33" t="str">
            <v>B</v>
          </cell>
          <cell r="P33">
            <v>5</v>
          </cell>
          <cell r="R33">
            <v>1519833.1761746276</v>
          </cell>
        </row>
        <row r="34">
          <cell r="B34" t="str">
            <v>B</v>
          </cell>
          <cell r="P34">
            <v>13</v>
          </cell>
          <cell r="R34">
            <v>428319.28721238952</v>
          </cell>
        </row>
        <row r="35">
          <cell r="B35" t="str">
            <v>B</v>
          </cell>
          <cell r="P35">
            <v>7</v>
          </cell>
          <cell r="R35">
            <v>1013524.4161502621</v>
          </cell>
        </row>
        <row r="36">
          <cell r="B36" t="str">
            <v>A</v>
          </cell>
          <cell r="P36" t="str">
            <v>SISET</v>
          </cell>
          <cell r="R36">
            <v>1575000</v>
          </cell>
        </row>
        <row r="37">
          <cell r="B37" t="str">
            <v>B</v>
          </cell>
          <cell r="P37">
            <v>7</v>
          </cell>
          <cell r="R37">
            <v>880000.00000000012</v>
          </cell>
        </row>
        <row r="38">
          <cell r="B38" t="str">
            <v>B</v>
          </cell>
          <cell r="P38">
            <v>7</v>
          </cell>
          <cell r="R38">
            <v>1385533.4111225756</v>
          </cell>
        </row>
        <row r="39">
          <cell r="B39" t="str">
            <v>B</v>
          </cell>
          <cell r="P39">
            <v>7</v>
          </cell>
          <cell r="R39">
            <v>903545.5924025483</v>
          </cell>
        </row>
        <row r="40">
          <cell r="B40" t="str">
            <v>A</v>
          </cell>
          <cell r="P40" t="str">
            <v>SISET</v>
          </cell>
          <cell r="R40">
            <v>495287.42158145842</v>
          </cell>
        </row>
        <row r="41">
          <cell r="B41" t="str">
            <v>A</v>
          </cell>
          <cell r="P41" t="str">
            <v>SISET</v>
          </cell>
          <cell r="R41">
            <v>809182.56341338542</v>
          </cell>
        </row>
        <row r="42">
          <cell r="B42" t="str">
            <v>A</v>
          </cell>
          <cell r="P42" t="str">
            <v>SISET</v>
          </cell>
          <cell r="R42">
            <v>2482477.7665533684</v>
          </cell>
        </row>
        <row r="43">
          <cell r="B43" t="str">
            <v>B</v>
          </cell>
          <cell r="P43">
            <v>13</v>
          </cell>
          <cell r="R43">
            <v>500500.00000000006</v>
          </cell>
        </row>
        <row r="44">
          <cell r="B44" t="str">
            <v>A</v>
          </cell>
          <cell r="P44" t="str">
            <v>SISET</v>
          </cell>
          <cell r="R44">
            <v>1650000.0000000002</v>
          </cell>
        </row>
        <row r="45">
          <cell r="B45" t="str">
            <v>E</v>
          </cell>
          <cell r="P45" t="str">
            <v/>
          </cell>
          <cell r="R45">
            <v>5500000</v>
          </cell>
        </row>
        <row r="46">
          <cell r="B46" t="str">
            <v>A</v>
          </cell>
          <cell r="P46" t="str">
            <v>SISET</v>
          </cell>
          <cell r="R46">
            <v>945000</v>
          </cell>
        </row>
        <row r="47">
          <cell r="B47" t="str">
            <v>A</v>
          </cell>
          <cell r="P47" t="str">
            <v>SISET</v>
          </cell>
          <cell r="R47">
            <v>1575000</v>
          </cell>
        </row>
        <row r="48">
          <cell r="B48" t="str">
            <v>B</v>
          </cell>
          <cell r="P48">
            <v>5</v>
          </cell>
          <cell r="R48">
            <v>1368377.8334225465</v>
          </cell>
        </row>
        <row r="49">
          <cell r="B49" t="str">
            <v>B</v>
          </cell>
          <cell r="P49">
            <v>13</v>
          </cell>
          <cell r="R49">
            <v>505637.03610789962</v>
          </cell>
        </row>
        <row r="50">
          <cell r="B50" t="str">
            <v>B</v>
          </cell>
          <cell r="P50">
            <v>8</v>
          </cell>
          <cell r="R50">
            <v>1482619.6277768244</v>
          </cell>
        </row>
        <row r="51">
          <cell r="B51" t="str">
            <v>B</v>
          </cell>
          <cell r="P51">
            <v>3</v>
          </cell>
          <cell r="R51">
            <v>551250</v>
          </cell>
        </row>
        <row r="52">
          <cell r="B52" t="str">
            <v>A</v>
          </cell>
          <cell r="P52" t="str">
            <v>SISET</v>
          </cell>
          <cell r="R52">
            <v>1922773.2887893887</v>
          </cell>
        </row>
        <row r="53">
          <cell r="B53" t="str">
            <v>B</v>
          </cell>
          <cell r="P53">
            <v>8</v>
          </cell>
          <cell r="R53">
            <v>517000.00000000006</v>
          </cell>
        </row>
        <row r="54">
          <cell r="B54" t="str">
            <v>B</v>
          </cell>
          <cell r="P54">
            <v>8</v>
          </cell>
          <cell r="R54">
            <v>1900698.8443077088</v>
          </cell>
        </row>
        <row r="55">
          <cell r="B55" t="str">
            <v>A</v>
          </cell>
          <cell r="P55" t="str">
            <v>SISET</v>
          </cell>
          <cell r="R55">
            <v>838156.8998142255</v>
          </cell>
        </row>
        <row r="56">
          <cell r="B56" t="str">
            <v>A</v>
          </cell>
          <cell r="P56" t="str">
            <v>SISET</v>
          </cell>
          <cell r="R56">
            <v>1575000</v>
          </cell>
        </row>
        <row r="57">
          <cell r="B57" t="str">
            <v>B</v>
          </cell>
          <cell r="P57">
            <v>3</v>
          </cell>
          <cell r="R57">
            <v>506000.00000000006</v>
          </cell>
        </row>
        <row r="58">
          <cell r="B58" t="str">
            <v>A</v>
          </cell>
          <cell r="P58" t="str">
            <v>SISET</v>
          </cell>
          <cell r="R58">
            <v>2733755.7409855262</v>
          </cell>
        </row>
        <row r="59">
          <cell r="B59" t="str">
            <v>B</v>
          </cell>
          <cell r="P59">
            <v>14</v>
          </cell>
          <cell r="R59">
            <v>537571.24895694037</v>
          </cell>
        </row>
        <row r="60">
          <cell r="B60" t="str">
            <v>A</v>
          </cell>
          <cell r="P60" t="str">
            <v>SISET</v>
          </cell>
          <cell r="R60">
            <v>590626.85217179777</v>
          </cell>
        </row>
        <row r="61">
          <cell r="B61" t="str">
            <v>B</v>
          </cell>
          <cell r="P61">
            <v>7</v>
          </cell>
          <cell r="R61">
            <v>2222817.7909951955</v>
          </cell>
        </row>
        <row r="62">
          <cell r="B62" t="str">
            <v>B</v>
          </cell>
          <cell r="P62">
            <v>7</v>
          </cell>
          <cell r="R62">
            <v>2034362.2986001747</v>
          </cell>
        </row>
        <row r="63">
          <cell r="B63" t="str">
            <v>B</v>
          </cell>
          <cell r="P63">
            <v>14</v>
          </cell>
          <cell r="R63">
            <v>901061.53379095951</v>
          </cell>
        </row>
        <row r="64">
          <cell r="B64" t="str">
            <v>E</v>
          </cell>
          <cell r="P64" t="str">
            <v/>
          </cell>
          <cell r="R64">
            <v>367570.35000000003</v>
          </cell>
        </row>
        <row r="65">
          <cell r="B65" t="str">
            <v>B</v>
          </cell>
          <cell r="P65">
            <v>7</v>
          </cell>
          <cell r="R65">
            <v>1875505.0519972381</v>
          </cell>
        </row>
        <row r="66">
          <cell r="B66" t="str">
            <v>A</v>
          </cell>
          <cell r="P66" t="str">
            <v>SISET</v>
          </cell>
          <cell r="R66">
            <v>1986204.3430836832</v>
          </cell>
        </row>
        <row r="67">
          <cell r="B67" t="str">
            <v>B</v>
          </cell>
          <cell r="P67">
            <v>8</v>
          </cell>
          <cell r="R67">
            <v>2420556.9256272749</v>
          </cell>
        </row>
        <row r="68">
          <cell r="B68" t="str">
            <v>B</v>
          </cell>
          <cell r="P68">
            <v>5</v>
          </cell>
          <cell r="R68">
            <v>2029959.3016394647</v>
          </cell>
        </row>
        <row r="69">
          <cell r="B69" t="str">
            <v>A</v>
          </cell>
          <cell r="P69" t="str">
            <v>SISET</v>
          </cell>
          <cell r="R69">
            <v>1540000.0000000002</v>
          </cell>
        </row>
        <row r="70">
          <cell r="B70" t="str">
            <v>A</v>
          </cell>
          <cell r="P70" t="str">
            <v>SISET</v>
          </cell>
          <cell r="R70">
            <v>1650000.0000000002</v>
          </cell>
        </row>
        <row r="71">
          <cell r="B71" t="str">
            <v>A</v>
          </cell>
          <cell r="P71" t="str">
            <v>SISET</v>
          </cell>
          <cell r="R71">
            <v>303097.26282868633</v>
          </cell>
        </row>
        <row r="72">
          <cell r="B72" t="str">
            <v>B</v>
          </cell>
          <cell r="P72">
            <v>3</v>
          </cell>
          <cell r="R72">
            <v>976500</v>
          </cell>
        </row>
        <row r="73">
          <cell r="B73" t="str">
            <v>B</v>
          </cell>
          <cell r="P73">
            <v>7</v>
          </cell>
          <cell r="R73">
            <v>416264.9148705125</v>
          </cell>
        </row>
        <row r="74">
          <cell r="B74" t="str">
            <v>B</v>
          </cell>
          <cell r="P74">
            <v>8</v>
          </cell>
          <cell r="R74">
            <v>997500</v>
          </cell>
        </row>
        <row r="75">
          <cell r="B75" t="str">
            <v>B</v>
          </cell>
          <cell r="P75">
            <v>3</v>
          </cell>
          <cell r="R75">
            <v>2764803.0618669018</v>
          </cell>
        </row>
        <row r="76">
          <cell r="B76" t="str">
            <v>A</v>
          </cell>
          <cell r="P76" t="str">
            <v>SISET</v>
          </cell>
          <cell r="R76">
            <v>2006948.4010356867</v>
          </cell>
        </row>
        <row r="77">
          <cell r="B77" t="str">
            <v>B</v>
          </cell>
          <cell r="P77">
            <v>14</v>
          </cell>
          <cell r="R77">
            <v>850500</v>
          </cell>
        </row>
        <row r="78">
          <cell r="B78" t="str">
            <v>B</v>
          </cell>
          <cell r="P78">
            <v>3</v>
          </cell>
          <cell r="R78">
            <v>898410.94078670756</v>
          </cell>
        </row>
        <row r="79">
          <cell r="B79" t="str">
            <v>B</v>
          </cell>
          <cell r="P79">
            <v>13</v>
          </cell>
          <cell r="R79">
            <v>913000.00000000012</v>
          </cell>
        </row>
        <row r="80">
          <cell r="B80" t="str">
            <v>B</v>
          </cell>
          <cell r="P80">
            <v>7</v>
          </cell>
          <cell r="R80">
            <v>2711471.5317620127</v>
          </cell>
        </row>
        <row r="81">
          <cell r="B81" t="str">
            <v>A</v>
          </cell>
          <cell r="P81">
            <v>5</v>
          </cell>
          <cell r="R81">
            <v>983737.91148271295</v>
          </cell>
        </row>
        <row r="82">
          <cell r="B82" t="str">
            <v>A</v>
          </cell>
          <cell r="P82" t="str">
            <v>SISET</v>
          </cell>
          <cell r="R82">
            <v>1575000</v>
          </cell>
        </row>
        <row r="83">
          <cell r="B83" t="str">
            <v>A</v>
          </cell>
          <cell r="P83" t="str">
            <v>SISET</v>
          </cell>
          <cell r="R83">
            <v>1575000</v>
          </cell>
        </row>
        <row r="84">
          <cell r="B84" t="str">
            <v>A</v>
          </cell>
          <cell r="P84" t="str">
            <v>SISET</v>
          </cell>
          <cell r="R84">
            <v>1986204.3430836832</v>
          </cell>
        </row>
        <row r="85">
          <cell r="B85" t="str">
            <v>B</v>
          </cell>
          <cell r="P85">
            <v>3</v>
          </cell>
          <cell r="R85">
            <v>1565568.3774268131</v>
          </cell>
        </row>
        <row r="86">
          <cell r="B86" t="str">
            <v>A</v>
          </cell>
          <cell r="P86" t="str">
            <v>SISET</v>
          </cell>
          <cell r="R86">
            <v>1575000</v>
          </cell>
        </row>
        <row r="87">
          <cell r="B87" t="str">
            <v>B</v>
          </cell>
          <cell r="P87">
            <v>13</v>
          </cell>
          <cell r="R87">
            <v>655309.22241416667</v>
          </cell>
        </row>
        <row r="88">
          <cell r="B88" t="str">
            <v>B</v>
          </cell>
          <cell r="P88">
            <v>3</v>
          </cell>
          <cell r="R88">
            <v>291347.61678572668</v>
          </cell>
        </row>
        <row r="89">
          <cell r="B89" t="str">
            <v>A</v>
          </cell>
          <cell r="P89" t="str">
            <v>SISET</v>
          </cell>
          <cell r="R89">
            <v>903545.5924025483</v>
          </cell>
        </row>
        <row r="90">
          <cell r="B90" t="str">
            <v>B</v>
          </cell>
          <cell r="P90">
            <v>7</v>
          </cell>
          <cell r="R90">
            <v>1772869.8136839974</v>
          </cell>
        </row>
        <row r="91">
          <cell r="B91" t="str">
            <v>B</v>
          </cell>
          <cell r="P91">
            <v>8</v>
          </cell>
          <cell r="R91">
            <v>522500.00000000006</v>
          </cell>
        </row>
        <row r="92">
          <cell r="B92" t="str">
            <v>A</v>
          </cell>
          <cell r="P92" t="str">
            <v>SISET</v>
          </cell>
          <cell r="R92">
            <v>1595000.0000000002</v>
          </cell>
        </row>
        <row r="93">
          <cell r="B93" t="str">
            <v>B</v>
          </cell>
          <cell r="P93">
            <v>3</v>
          </cell>
          <cell r="R93">
            <v>556204.8359217681</v>
          </cell>
        </row>
        <row r="94">
          <cell r="B94" t="str">
            <v>B</v>
          </cell>
          <cell r="P94">
            <v>8</v>
          </cell>
          <cell r="R94">
            <v>546000</v>
          </cell>
        </row>
        <row r="95">
          <cell r="B95" t="str">
            <v>B</v>
          </cell>
          <cell r="P95">
            <v>3</v>
          </cell>
          <cell r="R95">
            <v>934500</v>
          </cell>
        </row>
        <row r="96">
          <cell r="B96" t="str">
            <v>B</v>
          </cell>
          <cell r="P96">
            <v>7</v>
          </cell>
          <cell r="R96">
            <v>1232639.6368949101</v>
          </cell>
        </row>
        <row r="97">
          <cell r="B97" t="str">
            <v>A</v>
          </cell>
          <cell r="P97" t="str">
            <v>SISET</v>
          </cell>
          <cell r="R97">
            <v>898410.94078670756</v>
          </cell>
        </row>
        <row r="98">
          <cell r="B98" t="str">
            <v>B</v>
          </cell>
          <cell r="P98">
            <v>7</v>
          </cell>
          <cell r="R98">
            <v>960975.73032749712</v>
          </cell>
        </row>
        <row r="99">
          <cell r="B99" t="str">
            <v>A</v>
          </cell>
          <cell r="P99" t="str">
            <v>SISET</v>
          </cell>
          <cell r="R99">
            <v>2933136.632908118</v>
          </cell>
        </row>
        <row r="100">
          <cell r="B100" t="str">
            <v>B</v>
          </cell>
          <cell r="P100">
            <v>8</v>
          </cell>
          <cell r="R100">
            <v>504000</v>
          </cell>
        </row>
        <row r="101">
          <cell r="B101" t="str">
            <v>E</v>
          </cell>
          <cell r="P101" t="str">
            <v/>
          </cell>
          <cell r="R101">
            <v>5250000</v>
          </cell>
        </row>
        <row r="102">
          <cell r="B102" t="str">
            <v>A</v>
          </cell>
          <cell r="P102" t="str">
            <v>SISET</v>
          </cell>
          <cell r="R102">
            <v>1575000</v>
          </cell>
        </row>
        <row r="103">
          <cell r="B103" t="str">
            <v>B</v>
          </cell>
          <cell r="P103">
            <v>3</v>
          </cell>
          <cell r="R103">
            <v>1552045.335713207</v>
          </cell>
        </row>
        <row r="104">
          <cell r="B104" t="str">
            <v>B</v>
          </cell>
          <cell r="P104">
            <v>3</v>
          </cell>
          <cell r="R104">
            <v>1157677.7957261112</v>
          </cell>
        </row>
        <row r="105">
          <cell r="B105" t="str">
            <v>B</v>
          </cell>
          <cell r="P105">
            <v>14</v>
          </cell>
          <cell r="R105">
            <v>1558281.6488648711</v>
          </cell>
        </row>
        <row r="106">
          <cell r="B106" t="str">
            <v>B</v>
          </cell>
          <cell r="P106">
            <v>13</v>
          </cell>
          <cell r="R106">
            <v>589487.83208149869</v>
          </cell>
        </row>
        <row r="107">
          <cell r="B107" t="str">
            <v>B</v>
          </cell>
          <cell r="P107">
            <v>14</v>
          </cell>
          <cell r="R107">
            <v>679851.75735397649</v>
          </cell>
        </row>
        <row r="108">
          <cell r="B108" t="str">
            <v>A</v>
          </cell>
          <cell r="P108" t="str">
            <v>SISET</v>
          </cell>
          <cell r="R108">
            <v>537571.24895694037</v>
          </cell>
        </row>
        <row r="109">
          <cell r="B109" t="str">
            <v>B</v>
          </cell>
          <cell r="P109">
            <v>7</v>
          </cell>
          <cell r="R109">
            <v>1519833.1761746276</v>
          </cell>
        </row>
        <row r="110">
          <cell r="B110" t="str">
            <v>B</v>
          </cell>
          <cell r="P110">
            <v>8</v>
          </cell>
          <cell r="R110">
            <v>514500</v>
          </cell>
        </row>
        <row r="111">
          <cell r="B111" t="str">
            <v>A</v>
          </cell>
          <cell r="P111" t="str">
            <v>SISET</v>
          </cell>
          <cell r="R111">
            <v>862468.39776534296</v>
          </cell>
        </row>
        <row r="112">
          <cell r="B112" t="str">
            <v>B</v>
          </cell>
          <cell r="P112">
            <v>14</v>
          </cell>
          <cell r="R112">
            <v>1474650.6655328642</v>
          </cell>
        </row>
        <row r="113">
          <cell r="B113" t="str">
            <v>A</v>
          </cell>
          <cell r="P113" t="str">
            <v>SISET</v>
          </cell>
          <cell r="R113">
            <v>1575000</v>
          </cell>
        </row>
        <row r="114">
          <cell r="B114" t="str">
            <v>E</v>
          </cell>
          <cell r="P114" t="str">
            <v/>
          </cell>
          <cell r="R114">
            <v>5250000</v>
          </cell>
        </row>
        <row r="115">
          <cell r="B115" t="str">
            <v>A</v>
          </cell>
          <cell r="P115" t="str">
            <v>SISET</v>
          </cell>
          <cell r="R115">
            <v>1650000.0000000002</v>
          </cell>
        </row>
        <row r="116">
          <cell r="B116" t="str">
            <v>A</v>
          </cell>
          <cell r="P116" t="str">
            <v>SISET</v>
          </cell>
          <cell r="R116">
            <v>840000</v>
          </cell>
        </row>
        <row r="117">
          <cell r="B117" t="str">
            <v>B</v>
          </cell>
          <cell r="P117">
            <v>7</v>
          </cell>
          <cell r="R117">
            <v>1830087.9351086451</v>
          </cell>
        </row>
        <row r="118">
          <cell r="B118" t="str">
            <v>B</v>
          </cell>
          <cell r="P118">
            <v>13</v>
          </cell>
          <cell r="R118">
            <v>2793170.2884932929</v>
          </cell>
        </row>
        <row r="119">
          <cell r="B119" t="str">
            <v>A</v>
          </cell>
          <cell r="P119" t="str">
            <v>SISET</v>
          </cell>
          <cell r="R119">
            <v>1575000</v>
          </cell>
        </row>
        <row r="120">
          <cell r="B120" t="str">
            <v>B</v>
          </cell>
          <cell r="P120">
            <v>14</v>
          </cell>
          <cell r="R120">
            <v>1308957.3928626459</v>
          </cell>
        </row>
        <row r="121">
          <cell r="B121" t="str">
            <v>A</v>
          </cell>
          <cell r="P121" t="str">
            <v>SISET</v>
          </cell>
          <cell r="R121">
            <v>840000</v>
          </cell>
        </row>
        <row r="122">
          <cell r="B122" t="str">
            <v>B</v>
          </cell>
          <cell r="P122">
            <v>14</v>
          </cell>
          <cell r="R122">
            <v>1786274.4293249769</v>
          </cell>
        </row>
        <row r="123">
          <cell r="B123" t="str">
            <v>E</v>
          </cell>
          <cell r="P123" t="str">
            <v/>
          </cell>
          <cell r="R123">
            <v>5500000</v>
          </cell>
        </row>
        <row r="124">
          <cell r="B124" t="str">
            <v>B</v>
          </cell>
          <cell r="P124">
            <v>14</v>
          </cell>
          <cell r="R124">
            <v>1948615.8890866458</v>
          </cell>
        </row>
        <row r="125">
          <cell r="B125" t="str">
            <v>B</v>
          </cell>
          <cell r="P125">
            <v>7</v>
          </cell>
          <cell r="R125">
            <v>537571.24895694037</v>
          </cell>
        </row>
        <row r="126">
          <cell r="B126" t="str">
            <v>E</v>
          </cell>
          <cell r="P126" t="str">
            <v/>
          </cell>
          <cell r="R126">
            <v>5500000</v>
          </cell>
        </row>
        <row r="127">
          <cell r="B127" t="str">
            <v>B</v>
          </cell>
          <cell r="P127">
            <v>7</v>
          </cell>
          <cell r="R127">
            <v>1519833.1761746276</v>
          </cell>
        </row>
        <row r="128">
          <cell r="B128" t="str">
            <v>B</v>
          </cell>
          <cell r="P128">
            <v>13</v>
          </cell>
          <cell r="R128">
            <v>2299282.568731288</v>
          </cell>
        </row>
        <row r="129">
          <cell r="B129" t="str">
            <v>A</v>
          </cell>
          <cell r="P129" t="str">
            <v>SISET</v>
          </cell>
          <cell r="R129">
            <v>1650000.0000000002</v>
          </cell>
        </row>
        <row r="130">
          <cell r="B130" t="str">
            <v>B</v>
          </cell>
          <cell r="P130">
            <v>7</v>
          </cell>
          <cell r="R130">
            <v>1232639.6368949101</v>
          </cell>
        </row>
        <row r="131">
          <cell r="B131" t="str">
            <v>B</v>
          </cell>
          <cell r="P131">
            <v>3</v>
          </cell>
          <cell r="R131">
            <v>525000</v>
          </cell>
        </row>
        <row r="132">
          <cell r="B132" t="str">
            <v>B</v>
          </cell>
          <cell r="P132">
            <v>13</v>
          </cell>
          <cell r="R132">
            <v>631093.13906190754</v>
          </cell>
        </row>
        <row r="133">
          <cell r="B133" t="str">
            <v>E</v>
          </cell>
          <cell r="P133" t="str">
            <v/>
          </cell>
          <cell r="R133">
            <v>5500000</v>
          </cell>
        </row>
        <row r="134">
          <cell r="B134" t="str">
            <v>A</v>
          </cell>
          <cell r="P134" t="str">
            <v>SISET</v>
          </cell>
          <cell r="R134">
            <v>332938.7720777386</v>
          </cell>
        </row>
        <row r="135">
          <cell r="B135" t="str">
            <v>B</v>
          </cell>
          <cell r="P135">
            <v>7</v>
          </cell>
          <cell r="R135">
            <v>1691484.1911095139</v>
          </cell>
        </row>
        <row r="136">
          <cell r="B136" t="str">
            <v>B</v>
          </cell>
          <cell r="P136">
            <v>7</v>
          </cell>
          <cell r="R136">
            <v>310560.84724927787</v>
          </cell>
        </row>
        <row r="137">
          <cell r="B137" t="str">
            <v>B</v>
          </cell>
          <cell r="P137">
            <v>3</v>
          </cell>
          <cell r="R137">
            <v>1341116.1549804397</v>
          </cell>
        </row>
        <row r="138">
          <cell r="B138" t="str">
            <v>B</v>
          </cell>
          <cell r="P138">
            <v>7</v>
          </cell>
          <cell r="R138">
            <v>892500</v>
          </cell>
        </row>
        <row r="139">
          <cell r="B139" t="str">
            <v>A</v>
          </cell>
          <cell r="P139" t="str">
            <v>SISET</v>
          </cell>
          <cell r="R139">
            <v>898410.94078670756</v>
          </cell>
        </row>
        <row r="140">
          <cell r="B140" t="str">
            <v>E</v>
          </cell>
          <cell r="P140" t="str">
            <v/>
          </cell>
          <cell r="R140">
            <v>5500000</v>
          </cell>
        </row>
        <row r="141">
          <cell r="B141" t="str">
            <v>B</v>
          </cell>
          <cell r="P141">
            <v>7</v>
          </cell>
          <cell r="R141">
            <v>1123330.3712676279</v>
          </cell>
        </row>
        <row r="142">
          <cell r="B142" t="str">
            <v>B</v>
          </cell>
          <cell r="P142">
            <v>5</v>
          </cell>
          <cell r="R142">
            <v>1731477.9351147718</v>
          </cell>
        </row>
        <row r="143">
          <cell r="B143" t="str">
            <v>B</v>
          </cell>
          <cell r="P143">
            <v>13</v>
          </cell>
          <cell r="R143">
            <v>1111244.812929366</v>
          </cell>
        </row>
        <row r="144">
          <cell r="B144" t="str">
            <v>B</v>
          </cell>
          <cell r="P144">
            <v>7</v>
          </cell>
          <cell r="R144">
            <v>1219964.1402639747</v>
          </cell>
        </row>
        <row r="145">
          <cell r="B145" t="str">
            <v>A</v>
          </cell>
          <cell r="P145" t="str">
            <v>SISET</v>
          </cell>
          <cell r="R145">
            <v>1575000</v>
          </cell>
        </row>
        <row r="146">
          <cell r="B146" t="str">
            <v>A</v>
          </cell>
          <cell r="P146" t="str">
            <v>SISET</v>
          </cell>
          <cell r="R146">
            <v>1430160.3393233835</v>
          </cell>
        </row>
        <row r="147">
          <cell r="B147" t="str">
            <v>A</v>
          </cell>
          <cell r="P147" t="str">
            <v>SISET</v>
          </cell>
          <cell r="R147">
            <v>1650000.0000000002</v>
          </cell>
        </row>
        <row r="148">
          <cell r="B148" t="str">
            <v>A</v>
          </cell>
          <cell r="P148" t="str">
            <v>SISET</v>
          </cell>
          <cell r="R148">
            <v>291347.61678572668</v>
          </cell>
        </row>
        <row r="149">
          <cell r="B149" t="str">
            <v>B</v>
          </cell>
          <cell r="P149">
            <v>8</v>
          </cell>
          <cell r="R149">
            <v>530250</v>
          </cell>
        </row>
        <row r="150">
          <cell r="B150" t="str">
            <v>B</v>
          </cell>
          <cell r="P150">
            <v>8</v>
          </cell>
          <cell r="R150">
            <v>509250</v>
          </cell>
        </row>
        <row r="151">
          <cell r="B151" t="str">
            <v>A</v>
          </cell>
          <cell r="P151" t="str">
            <v>SISET</v>
          </cell>
          <cell r="R151">
            <v>1575000</v>
          </cell>
        </row>
        <row r="152">
          <cell r="B152" t="str">
            <v>B</v>
          </cell>
          <cell r="P152">
            <v>7</v>
          </cell>
          <cell r="R152">
            <v>495000.00000000006</v>
          </cell>
        </row>
        <row r="153">
          <cell r="B153" t="str">
            <v>B</v>
          </cell>
          <cell r="P153">
            <v>7</v>
          </cell>
          <cell r="R153">
            <v>1121490.2385947274</v>
          </cell>
        </row>
        <row r="154">
          <cell r="B154" t="str">
            <v>B</v>
          </cell>
          <cell r="P154">
            <v>3</v>
          </cell>
          <cell r="R154">
            <v>470129.69212657568</v>
          </cell>
        </row>
        <row r="155">
          <cell r="B155" t="str">
            <v>A</v>
          </cell>
          <cell r="P155" t="str">
            <v>SISET</v>
          </cell>
          <cell r="R155">
            <v>1650000.0000000002</v>
          </cell>
        </row>
        <row r="156">
          <cell r="B156" t="str">
            <v>B</v>
          </cell>
          <cell r="P156">
            <v>13</v>
          </cell>
          <cell r="R156">
            <v>1232639.6368949101</v>
          </cell>
        </row>
        <row r="157">
          <cell r="B157" t="str">
            <v>B</v>
          </cell>
          <cell r="P157">
            <v>7</v>
          </cell>
          <cell r="R157">
            <v>624553.56979390502</v>
          </cell>
        </row>
        <row r="158">
          <cell r="B158" t="str">
            <v>B</v>
          </cell>
          <cell r="P158">
            <v>7</v>
          </cell>
          <cell r="R158">
            <v>2197529.0669587627</v>
          </cell>
        </row>
        <row r="159">
          <cell r="B159" t="str">
            <v>A</v>
          </cell>
          <cell r="P159" t="str">
            <v>SISET</v>
          </cell>
          <cell r="R159">
            <v>663644.71820043446</v>
          </cell>
        </row>
        <row r="160">
          <cell r="B160" t="str">
            <v>A</v>
          </cell>
          <cell r="P160" t="str">
            <v>SISET</v>
          </cell>
          <cell r="R160">
            <v>1875505.0519972381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99AB-49E3-434B-8C51-15FE5E099491}">
  <dimension ref="E4:P22"/>
  <sheetViews>
    <sheetView showGridLines="0" tabSelected="1" workbookViewId="0">
      <selection activeCell="V18" sqref="V18"/>
    </sheetView>
  </sheetViews>
  <sheetFormatPr baseColWidth="10" defaultRowHeight="12.75" x14ac:dyDescent="0.2"/>
  <sheetData>
    <row r="4" spans="5:16" ht="13.5" thickBot="1" x14ac:dyDescent="0.25"/>
    <row r="5" spans="5:16" x14ac:dyDescent="0.2">
      <c r="E5" s="51" t="s">
        <v>443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5:16" x14ac:dyDescent="0.2">
      <c r="E6" s="54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5:16" x14ac:dyDescent="0.2"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</row>
    <row r="8" spans="5:16" x14ac:dyDescent="0.2">
      <c r="E8" s="54"/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</row>
    <row r="9" spans="5:16" x14ac:dyDescent="0.2"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5:16" x14ac:dyDescent="0.2"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/>
    </row>
    <row r="11" spans="5:16" ht="13.5" thickBot="1" x14ac:dyDescent="0.25"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9"/>
    </row>
    <row r="15" spans="5:16" ht="13.5" thickBot="1" x14ac:dyDescent="0.25"/>
    <row r="16" spans="5:16" x14ac:dyDescent="0.2">
      <c r="E16" s="60" t="s">
        <v>444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5:16" x14ac:dyDescent="0.2">
      <c r="E17" s="63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5:16" x14ac:dyDescent="0.2"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5:16" x14ac:dyDescent="0.2">
      <c r="E19" s="63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5"/>
    </row>
    <row r="20" spans="5:16" x14ac:dyDescent="0.2">
      <c r="E20" s="63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5"/>
    </row>
    <row r="21" spans="5:16" x14ac:dyDescent="0.2"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</row>
    <row r="22" spans="5:16" ht="13.5" thickBot="1" x14ac:dyDescent="0.25"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</row>
  </sheetData>
  <mergeCells count="2">
    <mergeCell ref="E5:P11"/>
    <mergeCell ref="E16:P22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35AA-4F7B-4B30-841C-8528F8547462}">
  <dimension ref="B4:G18"/>
  <sheetViews>
    <sheetView showGridLines="0" workbookViewId="0">
      <selection activeCell="G27" sqref="G27"/>
    </sheetView>
  </sheetViews>
  <sheetFormatPr baseColWidth="10" defaultRowHeight="12.75" x14ac:dyDescent="0.2"/>
  <cols>
    <col min="2" max="2" width="11.42578125" style="49"/>
  </cols>
  <sheetData>
    <row r="4" spans="2:7" ht="15" x14ac:dyDescent="0.2">
      <c r="C4" s="69" t="s">
        <v>429</v>
      </c>
      <c r="D4" s="69"/>
      <c r="E4" s="69"/>
      <c r="F4" s="69"/>
      <c r="G4" s="69"/>
    </row>
    <row r="6" spans="2:7" x14ac:dyDescent="0.2">
      <c r="B6" s="49">
        <v>1</v>
      </c>
      <c r="C6" s="50" t="s">
        <v>430</v>
      </c>
    </row>
    <row r="7" spans="2:7" x14ac:dyDescent="0.2">
      <c r="B7" s="49">
        <f>+B6+1</f>
        <v>2</v>
      </c>
      <c r="C7" s="50" t="s">
        <v>431</v>
      </c>
    </row>
    <row r="8" spans="2:7" x14ac:dyDescent="0.2">
      <c r="B8" s="49">
        <f t="shared" ref="B8:B18" si="0">+B7+1</f>
        <v>3</v>
      </c>
      <c r="C8" s="50" t="s">
        <v>432</v>
      </c>
    </row>
    <row r="9" spans="2:7" x14ac:dyDescent="0.2">
      <c r="B9" s="49">
        <f t="shared" si="0"/>
        <v>4</v>
      </c>
      <c r="C9" s="50" t="s">
        <v>433</v>
      </c>
    </row>
    <row r="10" spans="2:7" x14ac:dyDescent="0.2">
      <c r="B10" s="49">
        <f t="shared" si="0"/>
        <v>5</v>
      </c>
      <c r="C10" s="50" t="s">
        <v>434</v>
      </c>
    </row>
    <row r="11" spans="2:7" x14ac:dyDescent="0.2">
      <c r="B11" s="49">
        <f t="shared" si="0"/>
        <v>6</v>
      </c>
      <c r="C11" s="50" t="s">
        <v>435</v>
      </c>
    </row>
    <row r="12" spans="2:7" x14ac:dyDescent="0.2">
      <c r="B12" s="49">
        <f t="shared" si="0"/>
        <v>7</v>
      </c>
      <c r="C12" s="50" t="s">
        <v>436</v>
      </c>
    </row>
    <row r="13" spans="2:7" x14ac:dyDescent="0.2">
      <c r="B13" s="49">
        <f t="shared" si="0"/>
        <v>8</v>
      </c>
      <c r="C13" s="50" t="s">
        <v>437</v>
      </c>
    </row>
    <row r="14" spans="2:7" x14ac:dyDescent="0.2">
      <c r="B14" s="49">
        <f t="shared" si="0"/>
        <v>9</v>
      </c>
      <c r="C14" s="50" t="s">
        <v>438</v>
      </c>
    </row>
    <row r="15" spans="2:7" x14ac:dyDescent="0.2">
      <c r="B15" s="49">
        <f t="shared" si="0"/>
        <v>10</v>
      </c>
      <c r="C15" s="50" t="s">
        <v>440</v>
      </c>
    </row>
    <row r="16" spans="2:7" x14ac:dyDescent="0.2">
      <c r="B16" s="49">
        <f t="shared" si="0"/>
        <v>11</v>
      </c>
      <c r="C16" s="50" t="s">
        <v>441</v>
      </c>
    </row>
    <row r="17" spans="2:3" x14ac:dyDescent="0.2">
      <c r="B17" s="49">
        <f t="shared" si="0"/>
        <v>12</v>
      </c>
      <c r="C17" s="50" t="s">
        <v>442</v>
      </c>
    </row>
    <row r="18" spans="2:3" x14ac:dyDescent="0.2">
      <c r="B18" s="49">
        <f t="shared" si="0"/>
        <v>13</v>
      </c>
    </row>
  </sheetData>
  <mergeCells count="1"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V163"/>
  <sheetViews>
    <sheetView showGridLines="0" zoomScaleNormal="100" workbookViewId="0">
      <selection activeCell="C11" sqref="C11"/>
    </sheetView>
  </sheetViews>
  <sheetFormatPr baseColWidth="10" defaultColWidth="9.28515625" defaultRowHeight="12.95" customHeight="1" x14ac:dyDescent="0.25"/>
  <cols>
    <col min="1" max="1" width="26.7109375" style="21" customWidth="1"/>
    <col min="2" max="2" width="11.7109375" style="21" customWidth="1"/>
    <col min="3" max="4" width="11.140625" style="21" customWidth="1"/>
    <col min="5" max="5" width="7.28515625" style="21" customWidth="1"/>
    <col min="6" max="9" width="9.28515625" style="21"/>
    <col min="10" max="10" width="7.42578125" style="21" customWidth="1"/>
    <col min="11" max="11" width="8.85546875" style="21" customWidth="1"/>
    <col min="12" max="12" width="9.28515625" style="21"/>
    <col min="13" max="13" width="7.5703125" style="21" customWidth="1"/>
    <col min="14" max="14" width="9.28515625" style="21"/>
    <col min="15" max="15" width="8" style="21" customWidth="1"/>
    <col min="16" max="16" width="7.140625" style="21" customWidth="1"/>
    <col min="17" max="17" width="6.85546875" style="21" customWidth="1"/>
    <col min="18" max="16384" width="9.28515625" style="21"/>
  </cols>
  <sheetData>
    <row r="4" spans="1:22" s="20" customFormat="1" ht="37.9" customHeight="1" x14ac:dyDescent="0.2">
      <c r="A4" s="4" t="s">
        <v>361</v>
      </c>
      <c r="B4" s="4" t="s">
        <v>414</v>
      </c>
      <c r="C4" s="5" t="s">
        <v>412</v>
      </c>
      <c r="D4" s="4" t="s">
        <v>382</v>
      </c>
      <c r="E4" s="4" t="s">
        <v>362</v>
      </c>
      <c r="F4" s="4" t="s">
        <v>11</v>
      </c>
      <c r="G4" s="4" t="s">
        <v>363</v>
      </c>
      <c r="H4" s="5" t="s">
        <v>406</v>
      </c>
      <c r="I4" s="4" t="s">
        <v>89</v>
      </c>
      <c r="J4" s="4" t="s">
        <v>409</v>
      </c>
      <c r="K4" s="5" t="s">
        <v>410</v>
      </c>
      <c r="L4" s="6" t="s">
        <v>90</v>
      </c>
      <c r="M4" s="7" t="s">
        <v>364</v>
      </c>
      <c r="N4" s="8" t="s">
        <v>407</v>
      </c>
      <c r="O4" s="8" t="s">
        <v>408</v>
      </c>
      <c r="P4" s="9" t="s">
        <v>365</v>
      </c>
      <c r="Q4" s="10" t="s">
        <v>411</v>
      </c>
      <c r="R4" s="8" t="s">
        <v>413</v>
      </c>
      <c r="S4" s="9" t="s">
        <v>14</v>
      </c>
    </row>
    <row r="5" spans="1:22" ht="12.95" customHeight="1" x14ac:dyDescent="0.25">
      <c r="A5" s="11" t="s">
        <v>260</v>
      </c>
      <c r="B5" s="12" t="s">
        <v>13</v>
      </c>
      <c r="C5" s="12" t="str">
        <f>IF(B5="B","Trabajador","Ejecutivo")</f>
        <v>Trabajador</v>
      </c>
      <c r="D5" s="11" t="s">
        <v>369</v>
      </c>
      <c r="E5" s="11" t="s">
        <v>208</v>
      </c>
      <c r="F5" s="11" t="s">
        <v>256</v>
      </c>
      <c r="G5" s="11" t="s">
        <v>68</v>
      </c>
      <c r="H5" s="11" t="str">
        <f>IF(G5="M","Masculino","Femenino")</f>
        <v>Masculino</v>
      </c>
      <c r="I5" s="11" t="s">
        <v>345</v>
      </c>
      <c r="J5" s="12">
        <v>8</v>
      </c>
      <c r="K5" s="13">
        <f>IF(S5&lt;1000000,J5*5500,0)</f>
        <v>0</v>
      </c>
      <c r="L5" s="14">
        <v>15637</v>
      </c>
      <c r="M5" s="15">
        <v>64</v>
      </c>
      <c r="N5" s="16">
        <f>IF(I5="Rancagua",10%*S5,20%*S5)</f>
        <v>149547.09251678805</v>
      </c>
      <c r="O5" s="16" t="str">
        <f>IF(M5&gt;60,"SI","NO")</f>
        <v>SI</v>
      </c>
      <c r="P5" s="17">
        <v>7</v>
      </c>
      <c r="Q5" s="18">
        <f>IF(P5="",0,3%*S5)</f>
        <v>44864.12775503641</v>
      </c>
      <c r="R5" s="18">
        <f>IF(M5&gt;=50,S5+10%*S5,S5+5%*S5)</f>
        <v>1645018.0176846685</v>
      </c>
      <c r="S5" s="19">
        <v>1495470.9251678805</v>
      </c>
    </row>
    <row r="6" spans="1:22" ht="12.95" customHeight="1" x14ac:dyDescent="0.25">
      <c r="A6" s="11" t="s">
        <v>40</v>
      </c>
      <c r="B6" s="12" t="s">
        <v>13</v>
      </c>
      <c r="C6" s="12" t="str">
        <f t="shared" ref="C6:C69" si="0">IF(B6="B","Trabajador","Ejecutivo")</f>
        <v>Trabajador</v>
      </c>
      <c r="D6" s="11" t="s">
        <v>358</v>
      </c>
      <c r="E6" s="11" t="s">
        <v>104</v>
      </c>
      <c r="F6" s="11" t="s">
        <v>41</v>
      </c>
      <c r="G6" s="11" t="s">
        <v>68</v>
      </c>
      <c r="H6" s="11" t="str">
        <f t="shared" ref="H6:H69" si="1">IF(G6="M","Masculino","Femenino")</f>
        <v>Masculino</v>
      </c>
      <c r="I6" s="11" t="s">
        <v>69</v>
      </c>
      <c r="J6" s="12">
        <v>1</v>
      </c>
      <c r="K6" s="13">
        <f t="shared" ref="K6:K69" si="2">IF(S6&lt;1000000,J6*5500,0)</f>
        <v>0</v>
      </c>
      <c r="L6" s="14">
        <v>16854</v>
      </c>
      <c r="M6" s="15">
        <v>60</v>
      </c>
      <c r="N6" s="16">
        <f t="shared" ref="N6:N69" si="3">IF(I6="Rancagua",10%*S6,20%*S6)</f>
        <v>279738.53990592115</v>
      </c>
      <c r="O6" s="16" t="str">
        <f t="shared" ref="O6:O69" si="4">IF(M6&gt;60,"SI","NO")</f>
        <v>NO</v>
      </c>
      <c r="P6" s="17">
        <v>7</v>
      </c>
      <c r="Q6" s="18">
        <f t="shared" ref="Q6:Q69" si="5">IF(P6="",0,3%*S6)</f>
        <v>41960.780985888166</v>
      </c>
      <c r="R6" s="18">
        <f t="shared" ref="R6:R69" si="6">IF(M6&gt;=50,S6+10%*S6,S6+5%*S6)</f>
        <v>1538561.9694825662</v>
      </c>
      <c r="S6" s="19">
        <v>1398692.6995296057</v>
      </c>
      <c r="V6" s="22"/>
    </row>
    <row r="7" spans="1:22" ht="12.95" customHeight="1" x14ac:dyDescent="0.25">
      <c r="A7" s="11" t="s">
        <v>349</v>
      </c>
      <c r="B7" s="12" t="s">
        <v>12</v>
      </c>
      <c r="C7" s="12" t="str">
        <f t="shared" si="0"/>
        <v>Ejecutivo</v>
      </c>
      <c r="D7" s="11" t="s">
        <v>369</v>
      </c>
      <c r="E7" s="11" t="s">
        <v>348</v>
      </c>
      <c r="F7" s="11" t="s">
        <v>70</v>
      </c>
      <c r="G7" s="11" t="s">
        <v>68</v>
      </c>
      <c r="H7" s="11" t="str">
        <f t="shared" si="1"/>
        <v>Masculino</v>
      </c>
      <c r="I7" s="11" t="s">
        <v>345</v>
      </c>
      <c r="J7" s="12">
        <v>5</v>
      </c>
      <c r="K7" s="13">
        <f t="shared" si="2"/>
        <v>0</v>
      </c>
      <c r="L7" s="14">
        <v>23826</v>
      </c>
      <c r="M7" s="15">
        <v>41</v>
      </c>
      <c r="N7" s="16">
        <f t="shared" si="3"/>
        <v>150000</v>
      </c>
      <c r="O7" s="16" t="str">
        <f t="shared" si="4"/>
        <v>NO</v>
      </c>
      <c r="P7" s="17" t="s">
        <v>15</v>
      </c>
      <c r="Q7" s="18">
        <f t="shared" si="5"/>
        <v>45000</v>
      </c>
      <c r="R7" s="18">
        <f t="shared" si="6"/>
        <v>1575000</v>
      </c>
      <c r="S7" s="19">
        <v>1500000</v>
      </c>
    </row>
    <row r="8" spans="1:22" ht="12.95" customHeight="1" x14ac:dyDescent="0.25">
      <c r="A8" s="11" t="s">
        <v>295</v>
      </c>
      <c r="B8" s="12" t="s">
        <v>13</v>
      </c>
      <c r="C8" s="12" t="str">
        <f t="shared" si="0"/>
        <v>Trabajador</v>
      </c>
      <c r="D8" s="11" t="s">
        <v>370</v>
      </c>
      <c r="E8" s="11" t="s">
        <v>246</v>
      </c>
      <c r="F8" s="11" t="s">
        <v>294</v>
      </c>
      <c r="G8" s="11" t="s">
        <v>68</v>
      </c>
      <c r="H8" s="11" t="str">
        <f t="shared" si="1"/>
        <v>Masculino</v>
      </c>
      <c r="I8" s="11" t="s">
        <v>345</v>
      </c>
      <c r="J8" s="12">
        <v>1</v>
      </c>
      <c r="K8" s="13">
        <f t="shared" si="2"/>
        <v>5500</v>
      </c>
      <c r="L8" s="14">
        <v>15275</v>
      </c>
      <c r="M8" s="15">
        <v>65</v>
      </c>
      <c r="N8" s="16">
        <f t="shared" si="3"/>
        <v>37033.150221837976</v>
      </c>
      <c r="O8" s="16" t="str">
        <f t="shared" si="4"/>
        <v>SI</v>
      </c>
      <c r="P8" s="17">
        <v>14</v>
      </c>
      <c r="Q8" s="18">
        <f t="shared" si="5"/>
        <v>11109.945066551392</v>
      </c>
      <c r="R8" s="18">
        <f t="shared" si="6"/>
        <v>407364.65244021773</v>
      </c>
      <c r="S8" s="19">
        <v>370331.50221837976</v>
      </c>
    </row>
    <row r="9" spans="1:22" ht="12.95" customHeight="1" x14ac:dyDescent="0.25">
      <c r="A9" s="11" t="s">
        <v>166</v>
      </c>
      <c r="B9" s="12" t="s">
        <v>13</v>
      </c>
      <c r="C9" s="12" t="str">
        <f t="shared" si="0"/>
        <v>Trabajador</v>
      </c>
      <c r="D9" s="11" t="s">
        <v>358</v>
      </c>
      <c r="E9" s="11" t="s">
        <v>56</v>
      </c>
      <c r="F9" s="11" t="s">
        <v>165</v>
      </c>
      <c r="G9" s="11" t="s">
        <v>68</v>
      </c>
      <c r="H9" s="11" t="str">
        <f t="shared" si="1"/>
        <v>Masculino</v>
      </c>
      <c r="I9" s="11" t="s">
        <v>63</v>
      </c>
      <c r="J9" s="12">
        <v>4</v>
      </c>
      <c r="K9" s="13">
        <f t="shared" si="2"/>
        <v>0</v>
      </c>
      <c r="L9" s="14">
        <v>23618</v>
      </c>
      <c r="M9" s="15">
        <v>42</v>
      </c>
      <c r="N9" s="16">
        <f t="shared" si="3"/>
        <v>202000</v>
      </c>
      <c r="O9" s="16" t="str">
        <f t="shared" si="4"/>
        <v>NO</v>
      </c>
      <c r="P9" s="17">
        <v>14</v>
      </c>
      <c r="Q9" s="18">
        <f t="shared" si="5"/>
        <v>30300</v>
      </c>
      <c r="R9" s="18">
        <f t="shared" si="6"/>
        <v>1060500</v>
      </c>
      <c r="S9" s="19">
        <v>1010000</v>
      </c>
    </row>
    <row r="10" spans="1:22" ht="12.95" customHeight="1" x14ac:dyDescent="0.25">
      <c r="A10" s="11" t="s">
        <v>314</v>
      </c>
      <c r="B10" s="12" t="s">
        <v>12</v>
      </c>
      <c r="C10" s="12" t="str">
        <f t="shared" si="0"/>
        <v>Ejecutivo</v>
      </c>
      <c r="D10" s="11" t="s">
        <v>366</v>
      </c>
      <c r="E10" s="11" t="s">
        <v>265</v>
      </c>
      <c r="F10" s="11" t="s">
        <v>315</v>
      </c>
      <c r="G10" s="11" t="s">
        <v>68</v>
      </c>
      <c r="H10" s="11" t="str">
        <f t="shared" si="1"/>
        <v>Masculino</v>
      </c>
      <c r="I10" s="11" t="s">
        <v>345</v>
      </c>
      <c r="J10" s="12">
        <v>0</v>
      </c>
      <c r="K10" s="13">
        <f t="shared" si="2"/>
        <v>0</v>
      </c>
      <c r="L10" s="14">
        <v>18545</v>
      </c>
      <c r="M10" s="15">
        <v>56</v>
      </c>
      <c r="N10" s="16">
        <f t="shared" si="3"/>
        <v>500000</v>
      </c>
      <c r="O10" s="16" t="str">
        <f t="shared" si="4"/>
        <v>NO</v>
      </c>
      <c r="P10" s="17" t="s">
        <v>16</v>
      </c>
      <c r="Q10" s="18">
        <f t="shared" si="5"/>
        <v>0</v>
      </c>
      <c r="R10" s="18">
        <f t="shared" si="6"/>
        <v>5500000</v>
      </c>
      <c r="S10" s="19">
        <v>5000000</v>
      </c>
    </row>
    <row r="11" spans="1:22" ht="12.95" customHeight="1" x14ac:dyDescent="0.25">
      <c r="A11" s="11" t="s">
        <v>164</v>
      </c>
      <c r="B11" s="12" t="s">
        <v>13</v>
      </c>
      <c r="C11" s="12" t="str">
        <f t="shared" si="0"/>
        <v>Trabajador</v>
      </c>
      <c r="D11" s="11" t="s">
        <v>358</v>
      </c>
      <c r="E11" s="11" t="s">
        <v>56</v>
      </c>
      <c r="F11" s="11" t="s">
        <v>165</v>
      </c>
      <c r="G11" s="11" t="s">
        <v>1</v>
      </c>
      <c r="H11" s="11" t="str">
        <f t="shared" si="1"/>
        <v>Femenino</v>
      </c>
      <c r="I11" s="11" t="s">
        <v>63</v>
      </c>
      <c r="J11" s="12">
        <v>4</v>
      </c>
      <c r="K11" s="13">
        <f t="shared" si="2"/>
        <v>0</v>
      </c>
      <c r="L11" s="14">
        <v>21833</v>
      </c>
      <c r="M11" s="15">
        <v>47</v>
      </c>
      <c r="N11" s="16">
        <f t="shared" si="3"/>
        <v>364899.70927921578</v>
      </c>
      <c r="O11" s="16" t="str">
        <f t="shared" si="4"/>
        <v>NO</v>
      </c>
      <c r="P11" s="17">
        <v>3</v>
      </c>
      <c r="Q11" s="18">
        <f t="shared" si="5"/>
        <v>54734.956391882362</v>
      </c>
      <c r="R11" s="18">
        <f t="shared" si="6"/>
        <v>1915723.4737158827</v>
      </c>
      <c r="S11" s="19">
        <v>1824498.5463960788</v>
      </c>
    </row>
    <row r="12" spans="1:22" ht="12.95" customHeight="1" x14ac:dyDescent="0.25">
      <c r="A12" s="11" t="s">
        <v>240</v>
      </c>
      <c r="B12" s="12" t="s">
        <v>12</v>
      </c>
      <c r="C12" s="12" t="str">
        <f t="shared" si="0"/>
        <v>Ejecutivo</v>
      </c>
      <c r="D12" s="11" t="s">
        <v>370</v>
      </c>
      <c r="E12" s="11" t="s">
        <v>239</v>
      </c>
      <c r="F12" s="11" t="s">
        <v>123</v>
      </c>
      <c r="G12" s="11" t="s">
        <v>68</v>
      </c>
      <c r="H12" s="11" t="str">
        <f t="shared" si="1"/>
        <v>Masculino</v>
      </c>
      <c r="I12" s="11" t="s">
        <v>345</v>
      </c>
      <c r="J12" s="12">
        <v>9</v>
      </c>
      <c r="K12" s="13">
        <f t="shared" si="2"/>
        <v>0</v>
      </c>
      <c r="L12" s="14">
        <v>16488</v>
      </c>
      <c r="M12" s="15">
        <v>61</v>
      </c>
      <c r="N12" s="16">
        <f t="shared" si="3"/>
        <v>168876.16158049114</v>
      </c>
      <c r="O12" s="16" t="str">
        <f t="shared" si="4"/>
        <v>SI</v>
      </c>
      <c r="P12" s="17" t="s">
        <v>15</v>
      </c>
      <c r="Q12" s="18">
        <f t="shared" si="5"/>
        <v>50662.848474147337</v>
      </c>
      <c r="R12" s="18">
        <f t="shared" si="6"/>
        <v>1857637.7773854025</v>
      </c>
      <c r="S12" s="19">
        <v>1688761.6158049114</v>
      </c>
    </row>
    <row r="13" spans="1:22" ht="12.95" customHeight="1" x14ac:dyDescent="0.25">
      <c r="A13" s="11" t="s">
        <v>387</v>
      </c>
      <c r="B13" s="12" t="s">
        <v>13</v>
      </c>
      <c r="C13" s="12" t="str">
        <f t="shared" si="0"/>
        <v>Trabajador</v>
      </c>
      <c r="D13" s="11" t="s">
        <v>358</v>
      </c>
      <c r="E13" s="11" t="s">
        <v>388</v>
      </c>
      <c r="F13" s="11" t="s">
        <v>389</v>
      </c>
      <c r="G13" s="11" t="s">
        <v>1</v>
      </c>
      <c r="H13" s="11" t="str">
        <f t="shared" si="1"/>
        <v>Femenino</v>
      </c>
      <c r="I13" s="11" t="s">
        <v>63</v>
      </c>
      <c r="J13" s="12">
        <v>7</v>
      </c>
      <c r="K13" s="13">
        <f t="shared" si="2"/>
        <v>38500</v>
      </c>
      <c r="L13" s="14">
        <v>16993</v>
      </c>
      <c r="M13" s="15">
        <v>60</v>
      </c>
      <c r="N13" s="16">
        <f t="shared" si="3"/>
        <v>56465.608590777789</v>
      </c>
      <c r="O13" s="16" t="str">
        <f t="shared" si="4"/>
        <v>NO</v>
      </c>
      <c r="P13" s="17">
        <v>14</v>
      </c>
      <c r="Q13" s="18">
        <f t="shared" si="5"/>
        <v>8469.841288616668</v>
      </c>
      <c r="R13" s="18">
        <f t="shared" si="6"/>
        <v>310560.84724927787</v>
      </c>
      <c r="S13" s="19">
        <v>282328.04295388894</v>
      </c>
    </row>
    <row r="14" spans="1:22" ht="12.95" customHeight="1" x14ac:dyDescent="0.25">
      <c r="A14" s="11" t="s">
        <v>180</v>
      </c>
      <c r="B14" s="12" t="s">
        <v>13</v>
      </c>
      <c r="C14" s="12" t="str">
        <f t="shared" si="0"/>
        <v>Trabajador</v>
      </c>
      <c r="D14" s="11" t="s">
        <v>371</v>
      </c>
      <c r="E14" s="11" t="s">
        <v>177</v>
      </c>
      <c r="F14" s="11" t="s">
        <v>30</v>
      </c>
      <c r="G14" s="11" t="s">
        <v>68</v>
      </c>
      <c r="H14" s="11" t="str">
        <f t="shared" si="1"/>
        <v>Masculino</v>
      </c>
      <c r="I14" s="11" t="s">
        <v>176</v>
      </c>
      <c r="J14" s="12">
        <v>0</v>
      </c>
      <c r="K14" s="13">
        <f t="shared" si="2"/>
        <v>0</v>
      </c>
      <c r="L14" s="14">
        <v>21208</v>
      </c>
      <c r="M14" s="15">
        <v>48</v>
      </c>
      <c r="N14" s="16">
        <f t="shared" si="3"/>
        <v>182000</v>
      </c>
      <c r="O14" s="16" t="str">
        <f t="shared" si="4"/>
        <v>NO</v>
      </c>
      <c r="P14" s="17">
        <v>3</v>
      </c>
      <c r="Q14" s="18">
        <f t="shared" si="5"/>
        <v>27300</v>
      </c>
      <c r="R14" s="18">
        <f t="shared" si="6"/>
        <v>955500</v>
      </c>
      <c r="S14" s="19">
        <v>910000</v>
      </c>
    </row>
    <row r="15" spans="1:22" ht="12.95" customHeight="1" x14ac:dyDescent="0.25">
      <c r="A15" s="11" t="s">
        <v>161</v>
      </c>
      <c r="B15" s="12" t="s">
        <v>13</v>
      </c>
      <c r="C15" s="12" t="str">
        <f t="shared" si="0"/>
        <v>Trabajador</v>
      </c>
      <c r="D15" s="11" t="s">
        <v>371</v>
      </c>
      <c r="E15" s="11" t="s">
        <v>160</v>
      </c>
      <c r="F15" s="11" t="s">
        <v>19</v>
      </c>
      <c r="G15" s="11" t="s">
        <v>68</v>
      </c>
      <c r="H15" s="11" t="str">
        <f t="shared" si="1"/>
        <v>Masculino</v>
      </c>
      <c r="I15" s="11" t="s">
        <v>181</v>
      </c>
      <c r="J15" s="12">
        <v>6</v>
      </c>
      <c r="K15" s="13">
        <f t="shared" si="2"/>
        <v>33000</v>
      </c>
      <c r="L15" s="14">
        <v>20328</v>
      </c>
      <c r="M15" s="15">
        <v>51</v>
      </c>
      <c r="N15" s="16">
        <f t="shared" si="3"/>
        <v>160000</v>
      </c>
      <c r="O15" s="16" t="str">
        <f t="shared" si="4"/>
        <v>NO</v>
      </c>
      <c r="P15" s="17">
        <v>3</v>
      </c>
      <c r="Q15" s="18">
        <f t="shared" si="5"/>
        <v>24000</v>
      </c>
      <c r="R15" s="18">
        <f t="shared" si="6"/>
        <v>880000</v>
      </c>
      <c r="S15" s="19">
        <v>800000</v>
      </c>
    </row>
    <row r="16" spans="1:22" ht="12.95" customHeight="1" x14ac:dyDescent="0.25">
      <c r="A16" s="11" t="s">
        <v>384</v>
      </c>
      <c r="B16" s="12" t="s">
        <v>13</v>
      </c>
      <c r="C16" s="12" t="str">
        <f t="shared" si="0"/>
        <v>Trabajador</v>
      </c>
      <c r="D16" s="11" t="s">
        <v>358</v>
      </c>
      <c r="E16" s="11" t="s">
        <v>385</v>
      </c>
      <c r="F16" s="11" t="s">
        <v>386</v>
      </c>
      <c r="G16" s="11" t="s">
        <v>1</v>
      </c>
      <c r="H16" s="11" t="str">
        <f t="shared" si="1"/>
        <v>Femenino</v>
      </c>
      <c r="I16" s="11" t="s">
        <v>345</v>
      </c>
      <c r="J16" s="12">
        <v>1</v>
      </c>
      <c r="K16" s="13">
        <f t="shared" si="2"/>
        <v>0</v>
      </c>
      <c r="L16" s="14">
        <v>17745</v>
      </c>
      <c r="M16" s="15">
        <v>58</v>
      </c>
      <c r="N16" s="16">
        <f t="shared" si="3"/>
        <v>156429.65931412601</v>
      </c>
      <c r="O16" s="16" t="str">
        <f t="shared" si="4"/>
        <v>NO</v>
      </c>
      <c r="P16" s="17">
        <v>14</v>
      </c>
      <c r="Q16" s="18">
        <f t="shared" si="5"/>
        <v>46928.897794237804</v>
      </c>
      <c r="R16" s="18">
        <f t="shared" si="6"/>
        <v>1720726.2524553861</v>
      </c>
      <c r="S16" s="19">
        <v>1564296.5931412601</v>
      </c>
    </row>
    <row r="17" spans="1:19" ht="12.95" customHeight="1" x14ac:dyDescent="0.25">
      <c r="A17" s="11" t="s">
        <v>87</v>
      </c>
      <c r="B17" s="12" t="s">
        <v>13</v>
      </c>
      <c r="C17" s="12" t="str">
        <f t="shared" si="0"/>
        <v>Trabajador</v>
      </c>
      <c r="D17" s="11" t="s">
        <v>360</v>
      </c>
      <c r="E17" s="11" t="s">
        <v>140</v>
      </c>
      <c r="F17" s="11" t="s">
        <v>36</v>
      </c>
      <c r="G17" s="11" t="s">
        <v>68</v>
      </c>
      <c r="H17" s="11" t="str">
        <f t="shared" si="1"/>
        <v>Masculino</v>
      </c>
      <c r="I17" s="11" t="s">
        <v>63</v>
      </c>
      <c r="J17" s="12">
        <v>4</v>
      </c>
      <c r="K17" s="13">
        <f t="shared" si="2"/>
        <v>22000</v>
      </c>
      <c r="L17" s="14">
        <v>23251</v>
      </c>
      <c r="M17" s="15">
        <v>43</v>
      </c>
      <c r="N17" s="16">
        <f t="shared" si="3"/>
        <v>99000</v>
      </c>
      <c r="O17" s="16" t="str">
        <f t="shared" si="4"/>
        <v>NO</v>
      </c>
      <c r="P17" s="17">
        <v>3</v>
      </c>
      <c r="Q17" s="18">
        <f t="shared" si="5"/>
        <v>14850</v>
      </c>
      <c r="R17" s="18">
        <f t="shared" si="6"/>
        <v>519750</v>
      </c>
      <c r="S17" s="19">
        <v>495000</v>
      </c>
    </row>
    <row r="18" spans="1:19" ht="12.95" customHeight="1" x14ac:dyDescent="0.25">
      <c r="A18" s="11" t="s">
        <v>263</v>
      </c>
      <c r="B18" s="12" t="s">
        <v>13</v>
      </c>
      <c r="C18" s="12" t="str">
        <f t="shared" si="0"/>
        <v>Trabajador</v>
      </c>
      <c r="D18" s="11" t="s">
        <v>369</v>
      </c>
      <c r="E18" s="11" t="s">
        <v>211</v>
      </c>
      <c r="F18" s="11" t="s">
        <v>256</v>
      </c>
      <c r="G18" s="11" t="s">
        <v>68</v>
      </c>
      <c r="H18" s="11" t="str">
        <f t="shared" si="1"/>
        <v>Masculino</v>
      </c>
      <c r="I18" s="11" t="s">
        <v>345</v>
      </c>
      <c r="J18" s="12">
        <v>0</v>
      </c>
      <c r="K18" s="13">
        <f t="shared" si="2"/>
        <v>0</v>
      </c>
      <c r="L18" s="14">
        <v>19181</v>
      </c>
      <c r="M18" s="15">
        <v>54</v>
      </c>
      <c r="N18" s="16">
        <f t="shared" si="3"/>
        <v>97000</v>
      </c>
      <c r="O18" s="16" t="str">
        <f t="shared" si="4"/>
        <v>NO</v>
      </c>
      <c r="P18" s="17">
        <v>7</v>
      </c>
      <c r="Q18" s="18">
        <f t="shared" si="5"/>
        <v>29100</v>
      </c>
      <c r="R18" s="18">
        <f t="shared" si="6"/>
        <v>1067000</v>
      </c>
      <c r="S18" s="19">
        <v>970000</v>
      </c>
    </row>
    <row r="19" spans="1:19" ht="12.95" customHeight="1" x14ac:dyDescent="0.25">
      <c r="A19" s="11" t="s">
        <v>2</v>
      </c>
      <c r="B19" s="12" t="s">
        <v>13</v>
      </c>
      <c r="C19" s="12" t="str">
        <f t="shared" si="0"/>
        <v>Trabajador</v>
      </c>
      <c r="D19" s="11" t="s">
        <v>373</v>
      </c>
      <c r="E19" s="11" t="s">
        <v>91</v>
      </c>
      <c r="F19" s="11" t="s">
        <v>3</v>
      </c>
      <c r="G19" s="11" t="s">
        <v>68</v>
      </c>
      <c r="H19" s="11" t="str">
        <f t="shared" si="1"/>
        <v>Masculino</v>
      </c>
      <c r="I19" s="11" t="s">
        <v>69</v>
      </c>
      <c r="J19" s="12">
        <v>4</v>
      </c>
      <c r="K19" s="13">
        <f t="shared" si="2"/>
        <v>22000</v>
      </c>
      <c r="L19" s="14">
        <v>18666</v>
      </c>
      <c r="M19" s="15">
        <v>55</v>
      </c>
      <c r="N19" s="16">
        <f t="shared" si="3"/>
        <v>163033.51866189751</v>
      </c>
      <c r="O19" s="16" t="str">
        <f t="shared" si="4"/>
        <v>NO</v>
      </c>
      <c r="P19" s="17">
        <v>13</v>
      </c>
      <c r="Q19" s="18">
        <f t="shared" si="5"/>
        <v>24455.027799284628</v>
      </c>
      <c r="R19" s="18">
        <f t="shared" si="6"/>
        <v>896684.35264043626</v>
      </c>
      <c r="S19" s="19">
        <v>815167.59330948757</v>
      </c>
    </row>
    <row r="20" spans="1:19" ht="12.95" customHeight="1" x14ac:dyDescent="0.25">
      <c r="A20" s="11" t="s">
        <v>276</v>
      </c>
      <c r="B20" s="12" t="s">
        <v>13</v>
      </c>
      <c r="C20" s="12" t="str">
        <f t="shared" si="0"/>
        <v>Trabajador</v>
      </c>
      <c r="D20" s="11" t="s">
        <v>371</v>
      </c>
      <c r="E20" s="11" t="s">
        <v>275</v>
      </c>
      <c r="F20" s="11" t="s">
        <v>23</v>
      </c>
      <c r="G20" s="11" t="s">
        <v>68</v>
      </c>
      <c r="H20" s="11" t="str">
        <f t="shared" si="1"/>
        <v>Masculino</v>
      </c>
      <c r="I20" s="11" t="s">
        <v>181</v>
      </c>
      <c r="J20" s="12">
        <v>7</v>
      </c>
      <c r="K20" s="13">
        <f t="shared" si="2"/>
        <v>38500</v>
      </c>
      <c r="L20" s="14">
        <v>21703</v>
      </c>
      <c r="M20" s="15">
        <v>47</v>
      </c>
      <c r="N20" s="16">
        <f t="shared" si="3"/>
        <v>174000</v>
      </c>
      <c r="O20" s="16" t="str">
        <f t="shared" si="4"/>
        <v>NO</v>
      </c>
      <c r="P20" s="17">
        <v>3</v>
      </c>
      <c r="Q20" s="18">
        <f t="shared" si="5"/>
        <v>26100</v>
      </c>
      <c r="R20" s="18">
        <f t="shared" si="6"/>
        <v>913500</v>
      </c>
      <c r="S20" s="19">
        <v>870000</v>
      </c>
    </row>
    <row r="21" spans="1:19" ht="12.95" customHeight="1" x14ac:dyDescent="0.25">
      <c r="A21" s="11" t="s">
        <v>262</v>
      </c>
      <c r="B21" s="12" t="s">
        <v>13</v>
      </c>
      <c r="C21" s="12" t="str">
        <f t="shared" si="0"/>
        <v>Trabajador</v>
      </c>
      <c r="D21" s="11" t="s">
        <v>369</v>
      </c>
      <c r="E21" s="11" t="s">
        <v>209</v>
      </c>
      <c r="F21" s="11" t="s">
        <v>257</v>
      </c>
      <c r="G21" s="11" t="s">
        <v>68</v>
      </c>
      <c r="H21" s="11" t="str">
        <f t="shared" si="1"/>
        <v>Masculino</v>
      </c>
      <c r="I21" s="11" t="s">
        <v>345</v>
      </c>
      <c r="J21" s="12">
        <v>9</v>
      </c>
      <c r="K21" s="13">
        <f t="shared" si="2"/>
        <v>0</v>
      </c>
      <c r="L21" s="14">
        <v>15027</v>
      </c>
      <c r="M21" s="15">
        <v>65</v>
      </c>
      <c r="N21" s="16">
        <f t="shared" si="3"/>
        <v>165481.22257939004</v>
      </c>
      <c r="O21" s="16" t="str">
        <f t="shared" si="4"/>
        <v>SI</v>
      </c>
      <c r="P21" s="17">
        <v>5</v>
      </c>
      <c r="Q21" s="18">
        <f t="shared" si="5"/>
        <v>49644.366773817004</v>
      </c>
      <c r="R21" s="18">
        <f t="shared" si="6"/>
        <v>1820293.4483732902</v>
      </c>
      <c r="S21" s="19">
        <v>1654812.2257939002</v>
      </c>
    </row>
    <row r="22" spans="1:19" ht="12.95" customHeight="1" x14ac:dyDescent="0.25">
      <c r="A22" s="11" t="s">
        <v>353</v>
      </c>
      <c r="B22" s="12" t="s">
        <v>13</v>
      </c>
      <c r="C22" s="12" t="str">
        <f t="shared" si="0"/>
        <v>Trabajador</v>
      </c>
      <c r="D22" s="11" t="s">
        <v>371</v>
      </c>
      <c r="E22" s="11" t="s">
        <v>352</v>
      </c>
      <c r="F22" s="11" t="s">
        <v>354</v>
      </c>
      <c r="G22" s="11" t="s">
        <v>68</v>
      </c>
      <c r="H22" s="11" t="str">
        <f t="shared" si="1"/>
        <v>Masculino</v>
      </c>
      <c r="I22" s="11" t="s">
        <v>181</v>
      </c>
      <c r="J22" s="12">
        <v>5</v>
      </c>
      <c r="K22" s="13">
        <f t="shared" si="2"/>
        <v>0</v>
      </c>
      <c r="L22" s="14">
        <v>14777</v>
      </c>
      <c r="M22" s="15">
        <v>66</v>
      </c>
      <c r="N22" s="16">
        <f t="shared" si="3"/>
        <v>295914.65736062452</v>
      </c>
      <c r="O22" s="16" t="str">
        <f t="shared" si="4"/>
        <v>SI</v>
      </c>
      <c r="P22" s="17">
        <v>8</v>
      </c>
      <c r="Q22" s="18">
        <f t="shared" si="5"/>
        <v>44387.198604093675</v>
      </c>
      <c r="R22" s="18">
        <f t="shared" si="6"/>
        <v>1627530.6154834349</v>
      </c>
      <c r="S22" s="19">
        <v>1479573.2868031226</v>
      </c>
    </row>
    <row r="23" spans="1:19" ht="12.95" customHeight="1" x14ac:dyDescent="0.25">
      <c r="A23" s="11" t="s">
        <v>24</v>
      </c>
      <c r="B23" s="12" t="s">
        <v>13</v>
      </c>
      <c r="C23" s="12" t="str">
        <f t="shared" si="0"/>
        <v>Trabajador</v>
      </c>
      <c r="D23" s="11" t="s">
        <v>371</v>
      </c>
      <c r="E23" s="11" t="s">
        <v>22</v>
      </c>
      <c r="F23" s="11" t="s">
        <v>23</v>
      </c>
      <c r="G23" s="11" t="s">
        <v>68</v>
      </c>
      <c r="H23" s="11" t="str">
        <f t="shared" si="1"/>
        <v>Masculino</v>
      </c>
      <c r="I23" s="11" t="s">
        <v>63</v>
      </c>
      <c r="J23" s="12">
        <v>2</v>
      </c>
      <c r="K23" s="13">
        <f t="shared" si="2"/>
        <v>11000</v>
      </c>
      <c r="L23" s="14">
        <v>22183</v>
      </c>
      <c r="M23" s="15">
        <v>46</v>
      </c>
      <c r="N23" s="16">
        <f t="shared" si="3"/>
        <v>102000</v>
      </c>
      <c r="O23" s="16" t="str">
        <f t="shared" si="4"/>
        <v>NO</v>
      </c>
      <c r="P23" s="17">
        <v>7</v>
      </c>
      <c r="Q23" s="18">
        <f t="shared" si="5"/>
        <v>15300</v>
      </c>
      <c r="R23" s="18">
        <f t="shared" si="6"/>
        <v>535500</v>
      </c>
      <c r="S23" s="19">
        <v>510000</v>
      </c>
    </row>
    <row r="24" spans="1:19" ht="12.95" customHeight="1" x14ac:dyDescent="0.25">
      <c r="A24" s="11" t="s">
        <v>65</v>
      </c>
      <c r="B24" s="12" t="s">
        <v>12</v>
      </c>
      <c r="C24" s="12" t="str">
        <f t="shared" si="0"/>
        <v>Ejecutivo</v>
      </c>
      <c r="D24" s="11" t="s">
        <v>373</v>
      </c>
      <c r="E24" s="11" t="s">
        <v>66</v>
      </c>
      <c r="F24" s="11" t="s">
        <v>67</v>
      </c>
      <c r="G24" s="11" t="s">
        <v>68</v>
      </c>
      <c r="H24" s="11" t="str">
        <f t="shared" si="1"/>
        <v>Masculino</v>
      </c>
      <c r="I24" s="11" t="s">
        <v>69</v>
      </c>
      <c r="J24" s="12">
        <v>1</v>
      </c>
      <c r="K24" s="13">
        <f t="shared" si="2"/>
        <v>0</v>
      </c>
      <c r="L24" s="14">
        <v>21535</v>
      </c>
      <c r="M24" s="15">
        <v>47</v>
      </c>
      <c r="N24" s="16">
        <f t="shared" si="3"/>
        <v>300000</v>
      </c>
      <c r="O24" s="16" t="str">
        <f t="shared" si="4"/>
        <v>NO</v>
      </c>
      <c r="P24" s="17" t="s">
        <v>15</v>
      </c>
      <c r="Q24" s="18">
        <f t="shared" si="5"/>
        <v>45000</v>
      </c>
      <c r="R24" s="18">
        <f t="shared" si="6"/>
        <v>1575000</v>
      </c>
      <c r="S24" s="19">
        <v>1500000</v>
      </c>
    </row>
    <row r="25" spans="1:19" ht="12.95" customHeight="1" x14ac:dyDescent="0.25">
      <c r="A25" s="11" t="s">
        <v>75</v>
      </c>
      <c r="B25" s="12" t="s">
        <v>12</v>
      </c>
      <c r="C25" s="12" t="str">
        <f t="shared" si="0"/>
        <v>Ejecutivo</v>
      </c>
      <c r="D25" s="11" t="s">
        <v>371</v>
      </c>
      <c r="E25" s="11" t="s">
        <v>178</v>
      </c>
      <c r="F25" s="11" t="s">
        <v>94</v>
      </c>
      <c r="G25" s="11" t="s">
        <v>68</v>
      </c>
      <c r="H25" s="11" t="str">
        <f t="shared" si="1"/>
        <v>Masculino</v>
      </c>
      <c r="I25" s="11" t="s">
        <v>181</v>
      </c>
      <c r="J25" s="12">
        <v>4</v>
      </c>
      <c r="K25" s="13">
        <f t="shared" si="2"/>
        <v>0</v>
      </c>
      <c r="L25" s="14">
        <v>18207</v>
      </c>
      <c r="M25" s="15">
        <v>57</v>
      </c>
      <c r="N25" s="16">
        <f t="shared" si="3"/>
        <v>300000</v>
      </c>
      <c r="O25" s="16" t="str">
        <f t="shared" si="4"/>
        <v>NO</v>
      </c>
      <c r="P25" s="17" t="s">
        <v>15</v>
      </c>
      <c r="Q25" s="18">
        <f t="shared" si="5"/>
        <v>45000</v>
      </c>
      <c r="R25" s="18">
        <f t="shared" si="6"/>
        <v>1650000</v>
      </c>
      <c r="S25" s="19">
        <v>1500000</v>
      </c>
    </row>
    <row r="26" spans="1:19" ht="12.95" customHeight="1" x14ac:dyDescent="0.25">
      <c r="A26" s="11" t="s">
        <v>383</v>
      </c>
      <c r="B26" s="12" t="s">
        <v>13</v>
      </c>
      <c r="C26" s="12" t="str">
        <f t="shared" si="0"/>
        <v>Trabajador</v>
      </c>
      <c r="D26" s="11" t="s">
        <v>369</v>
      </c>
      <c r="E26" s="11" t="s">
        <v>213</v>
      </c>
      <c r="F26" s="11" t="s">
        <v>155</v>
      </c>
      <c r="G26" s="11" t="s">
        <v>1</v>
      </c>
      <c r="H26" s="11" t="str">
        <f t="shared" si="1"/>
        <v>Femenino</v>
      </c>
      <c r="I26" s="11" t="s">
        <v>345</v>
      </c>
      <c r="J26" s="12">
        <v>5</v>
      </c>
      <c r="K26" s="13">
        <f t="shared" si="2"/>
        <v>27500</v>
      </c>
      <c r="L26" s="14">
        <v>17895</v>
      </c>
      <c r="M26" s="15">
        <v>57</v>
      </c>
      <c r="N26" s="16">
        <f t="shared" si="3"/>
        <v>69868.010260015639</v>
      </c>
      <c r="O26" s="16" t="str">
        <f t="shared" si="4"/>
        <v>NO</v>
      </c>
      <c r="P26" s="17">
        <v>7</v>
      </c>
      <c r="Q26" s="18">
        <f t="shared" si="5"/>
        <v>20960.403078004689</v>
      </c>
      <c r="R26" s="18">
        <f t="shared" si="6"/>
        <v>768548.11286017194</v>
      </c>
      <c r="S26" s="19">
        <v>698680.10260015633</v>
      </c>
    </row>
    <row r="27" spans="1:19" ht="12.95" customHeight="1" x14ac:dyDescent="0.25">
      <c r="A27" s="11" t="s">
        <v>355</v>
      </c>
      <c r="B27" s="12" t="s">
        <v>13</v>
      </c>
      <c r="C27" s="12" t="str">
        <f t="shared" si="0"/>
        <v>Trabajador</v>
      </c>
      <c r="D27" s="11" t="s">
        <v>371</v>
      </c>
      <c r="E27" s="11" t="s">
        <v>25</v>
      </c>
      <c r="F27" s="11" t="s">
        <v>17</v>
      </c>
      <c r="G27" s="11" t="s">
        <v>68</v>
      </c>
      <c r="H27" s="11" t="str">
        <f t="shared" si="1"/>
        <v>Masculino</v>
      </c>
      <c r="I27" s="11" t="s">
        <v>181</v>
      </c>
      <c r="J27" s="12">
        <v>9</v>
      </c>
      <c r="K27" s="13">
        <f t="shared" si="2"/>
        <v>0</v>
      </c>
      <c r="L27" s="14">
        <v>18546</v>
      </c>
      <c r="M27" s="15">
        <v>56</v>
      </c>
      <c r="N27" s="16">
        <f t="shared" si="3"/>
        <v>248664.04608477853</v>
      </c>
      <c r="O27" s="16" t="str">
        <f t="shared" si="4"/>
        <v>NO</v>
      </c>
      <c r="P27" s="17">
        <v>8</v>
      </c>
      <c r="Q27" s="18">
        <f t="shared" si="5"/>
        <v>37299.606912716779</v>
      </c>
      <c r="R27" s="18">
        <f t="shared" si="6"/>
        <v>1367652.2534662818</v>
      </c>
      <c r="S27" s="19">
        <v>1243320.2304238926</v>
      </c>
    </row>
    <row r="28" spans="1:19" ht="12.95" customHeight="1" x14ac:dyDescent="0.25">
      <c r="A28" s="11" t="s">
        <v>32</v>
      </c>
      <c r="B28" s="12" t="s">
        <v>13</v>
      </c>
      <c r="C28" s="12" t="str">
        <f t="shared" si="0"/>
        <v>Trabajador</v>
      </c>
      <c r="D28" s="11" t="s">
        <v>371</v>
      </c>
      <c r="E28" s="11" t="s">
        <v>31</v>
      </c>
      <c r="F28" s="11" t="s">
        <v>36</v>
      </c>
      <c r="G28" s="11" t="s">
        <v>68</v>
      </c>
      <c r="H28" s="11" t="str">
        <f t="shared" si="1"/>
        <v>Masculino</v>
      </c>
      <c r="I28" s="11" t="s">
        <v>63</v>
      </c>
      <c r="J28" s="12">
        <v>4</v>
      </c>
      <c r="K28" s="13">
        <f t="shared" si="2"/>
        <v>22000</v>
      </c>
      <c r="L28" s="14">
        <v>20688</v>
      </c>
      <c r="M28" s="15">
        <v>50</v>
      </c>
      <c r="N28" s="16">
        <f t="shared" si="3"/>
        <v>198000</v>
      </c>
      <c r="O28" s="16" t="str">
        <f t="shared" si="4"/>
        <v>NO</v>
      </c>
      <c r="P28" s="17">
        <v>8</v>
      </c>
      <c r="Q28" s="18">
        <f t="shared" si="5"/>
        <v>29700</v>
      </c>
      <c r="R28" s="18">
        <f t="shared" si="6"/>
        <v>1089000</v>
      </c>
      <c r="S28" s="19">
        <v>990000</v>
      </c>
    </row>
    <row r="29" spans="1:19" ht="12.95" customHeight="1" x14ac:dyDescent="0.25">
      <c r="A29" s="11" t="s">
        <v>210</v>
      </c>
      <c r="B29" s="12" t="s">
        <v>12</v>
      </c>
      <c r="C29" s="12" t="str">
        <f t="shared" si="0"/>
        <v>Ejecutivo</v>
      </c>
      <c r="D29" s="11" t="s">
        <v>369</v>
      </c>
      <c r="E29" s="11" t="s">
        <v>211</v>
      </c>
      <c r="F29" s="11" t="s">
        <v>74</v>
      </c>
      <c r="G29" s="11" t="s">
        <v>68</v>
      </c>
      <c r="H29" s="11" t="str">
        <f t="shared" si="1"/>
        <v>Masculino</v>
      </c>
      <c r="I29" s="11" t="s">
        <v>345</v>
      </c>
      <c r="J29" s="12">
        <v>0</v>
      </c>
      <c r="K29" s="13">
        <f t="shared" si="2"/>
        <v>0</v>
      </c>
      <c r="L29" s="14">
        <v>22349</v>
      </c>
      <c r="M29" s="15">
        <v>45</v>
      </c>
      <c r="N29" s="16">
        <f t="shared" si="3"/>
        <v>150000</v>
      </c>
      <c r="O29" s="16" t="str">
        <f t="shared" si="4"/>
        <v>NO</v>
      </c>
      <c r="P29" s="17" t="s">
        <v>15</v>
      </c>
      <c r="Q29" s="18">
        <f t="shared" si="5"/>
        <v>45000</v>
      </c>
      <c r="R29" s="18">
        <f t="shared" si="6"/>
        <v>1575000</v>
      </c>
      <c r="S29" s="19">
        <v>1500000</v>
      </c>
    </row>
    <row r="30" spans="1:19" ht="12.95" customHeight="1" x14ac:dyDescent="0.25">
      <c r="A30" s="11" t="s">
        <v>270</v>
      </c>
      <c r="B30" s="12" t="s">
        <v>13</v>
      </c>
      <c r="C30" s="12" t="str">
        <f t="shared" si="0"/>
        <v>Trabajador</v>
      </c>
      <c r="D30" s="11" t="s">
        <v>371</v>
      </c>
      <c r="E30" s="11" t="s">
        <v>269</v>
      </c>
      <c r="F30" s="11" t="s">
        <v>187</v>
      </c>
      <c r="G30" s="11" t="s">
        <v>68</v>
      </c>
      <c r="H30" s="11" t="str">
        <f t="shared" si="1"/>
        <v>Masculino</v>
      </c>
      <c r="I30" s="11" t="s">
        <v>181</v>
      </c>
      <c r="J30" s="12">
        <v>2</v>
      </c>
      <c r="K30" s="13">
        <f t="shared" si="2"/>
        <v>11000</v>
      </c>
      <c r="L30" s="14">
        <v>19432</v>
      </c>
      <c r="M30" s="15">
        <v>53</v>
      </c>
      <c r="N30" s="16">
        <f t="shared" si="3"/>
        <v>93000</v>
      </c>
      <c r="O30" s="16" t="str">
        <f t="shared" si="4"/>
        <v>NO</v>
      </c>
      <c r="P30" s="17">
        <v>8</v>
      </c>
      <c r="Q30" s="18">
        <f t="shared" si="5"/>
        <v>13950</v>
      </c>
      <c r="R30" s="18">
        <f t="shared" si="6"/>
        <v>511500</v>
      </c>
      <c r="S30" s="19">
        <v>465000</v>
      </c>
    </row>
    <row r="31" spans="1:19" ht="12.95" customHeight="1" x14ac:dyDescent="0.25">
      <c r="A31" s="11" t="s">
        <v>194</v>
      </c>
      <c r="B31" s="12" t="s">
        <v>13</v>
      </c>
      <c r="C31" s="12" t="str">
        <f t="shared" si="0"/>
        <v>Trabajador</v>
      </c>
      <c r="D31" s="11" t="s">
        <v>371</v>
      </c>
      <c r="E31" s="11" t="s">
        <v>193</v>
      </c>
      <c r="F31" s="11" t="s">
        <v>21</v>
      </c>
      <c r="G31" s="11" t="s">
        <v>68</v>
      </c>
      <c r="H31" s="11" t="str">
        <f t="shared" si="1"/>
        <v>Masculino</v>
      </c>
      <c r="I31" s="11" t="s">
        <v>181</v>
      </c>
      <c r="J31" s="12">
        <v>9</v>
      </c>
      <c r="K31" s="13">
        <f t="shared" si="2"/>
        <v>49500</v>
      </c>
      <c r="L31" s="14">
        <v>22716</v>
      </c>
      <c r="M31" s="15">
        <v>44</v>
      </c>
      <c r="N31" s="16">
        <f t="shared" si="3"/>
        <v>103000</v>
      </c>
      <c r="O31" s="16" t="str">
        <f t="shared" si="4"/>
        <v>NO</v>
      </c>
      <c r="P31" s="17">
        <v>8</v>
      </c>
      <c r="Q31" s="18">
        <f t="shared" si="5"/>
        <v>15450</v>
      </c>
      <c r="R31" s="18">
        <f t="shared" si="6"/>
        <v>540750</v>
      </c>
      <c r="S31" s="19">
        <v>515000</v>
      </c>
    </row>
    <row r="32" spans="1:19" ht="12.95" customHeight="1" x14ac:dyDescent="0.25">
      <c r="A32" s="11" t="s">
        <v>338</v>
      </c>
      <c r="B32" s="12" t="s">
        <v>13</v>
      </c>
      <c r="C32" s="12" t="str">
        <f t="shared" si="0"/>
        <v>Trabajador</v>
      </c>
      <c r="D32" s="11" t="s">
        <v>360</v>
      </c>
      <c r="E32" s="11" t="s">
        <v>335</v>
      </c>
      <c r="F32" s="11" t="s">
        <v>27</v>
      </c>
      <c r="G32" s="11" t="s">
        <v>68</v>
      </c>
      <c r="H32" s="11" t="str">
        <f t="shared" si="1"/>
        <v>Masculino</v>
      </c>
      <c r="I32" s="11" t="s">
        <v>334</v>
      </c>
      <c r="J32" s="12">
        <v>8</v>
      </c>
      <c r="K32" s="13">
        <f t="shared" si="2"/>
        <v>0</v>
      </c>
      <c r="L32" s="14">
        <v>16759</v>
      </c>
      <c r="M32" s="15">
        <v>61</v>
      </c>
      <c r="N32" s="16">
        <f t="shared" si="3"/>
        <v>209199.94290900859</v>
      </c>
      <c r="O32" s="16" t="str">
        <f t="shared" si="4"/>
        <v>SI</v>
      </c>
      <c r="P32" s="17">
        <v>3</v>
      </c>
      <c r="Q32" s="18">
        <f t="shared" si="5"/>
        <v>31379.991436351283</v>
      </c>
      <c r="R32" s="18">
        <f t="shared" si="6"/>
        <v>1150599.6859995471</v>
      </c>
      <c r="S32" s="19">
        <v>1045999.7145450428</v>
      </c>
    </row>
    <row r="33" spans="1:19" ht="12.95" customHeight="1" x14ac:dyDescent="0.25">
      <c r="A33" s="11" t="s">
        <v>310</v>
      </c>
      <c r="B33" s="12" t="s">
        <v>13</v>
      </c>
      <c r="C33" s="12" t="str">
        <f t="shared" si="0"/>
        <v>Trabajador</v>
      </c>
      <c r="D33" s="11" t="s">
        <v>358</v>
      </c>
      <c r="E33" s="11" t="s">
        <v>252</v>
      </c>
      <c r="F33" s="11" t="s">
        <v>311</v>
      </c>
      <c r="G33" s="11" t="s">
        <v>68</v>
      </c>
      <c r="H33" s="11" t="str">
        <f t="shared" si="1"/>
        <v>Masculino</v>
      </c>
      <c r="I33" s="11" t="s">
        <v>345</v>
      </c>
      <c r="J33" s="12">
        <v>0</v>
      </c>
      <c r="K33" s="13">
        <f t="shared" si="2"/>
        <v>0</v>
      </c>
      <c r="L33" s="14">
        <v>15516</v>
      </c>
      <c r="M33" s="15">
        <v>64</v>
      </c>
      <c r="N33" s="16">
        <f t="shared" si="3"/>
        <v>182449.85463960789</v>
      </c>
      <c r="O33" s="16" t="str">
        <f t="shared" si="4"/>
        <v>SI</v>
      </c>
      <c r="P33" s="17">
        <v>7</v>
      </c>
      <c r="Q33" s="18">
        <f t="shared" si="5"/>
        <v>54734.956391882362</v>
      </c>
      <c r="R33" s="18">
        <f t="shared" si="6"/>
        <v>2006948.4010356867</v>
      </c>
      <c r="S33" s="19">
        <v>1824498.5463960788</v>
      </c>
    </row>
    <row r="34" spans="1:19" ht="12.95" customHeight="1" x14ac:dyDescent="0.25">
      <c r="A34" s="11" t="s">
        <v>291</v>
      </c>
      <c r="B34" s="12" t="s">
        <v>13</v>
      </c>
      <c r="C34" s="12" t="str">
        <f t="shared" si="0"/>
        <v>Trabajador</v>
      </c>
      <c r="D34" s="11" t="s">
        <v>368</v>
      </c>
      <c r="E34" s="11" t="s">
        <v>233</v>
      </c>
      <c r="F34" s="11" t="s">
        <v>288</v>
      </c>
      <c r="G34" s="11" t="s">
        <v>68</v>
      </c>
      <c r="H34" s="11" t="str">
        <f t="shared" si="1"/>
        <v>Masculino</v>
      </c>
      <c r="I34" s="11" t="s">
        <v>345</v>
      </c>
      <c r="J34" s="12">
        <v>7</v>
      </c>
      <c r="K34" s="13">
        <f t="shared" si="2"/>
        <v>38500</v>
      </c>
      <c r="L34" s="14">
        <v>15974</v>
      </c>
      <c r="M34" s="15">
        <v>63</v>
      </c>
      <c r="N34" s="16">
        <f t="shared" si="3"/>
        <v>69868.010260015639</v>
      </c>
      <c r="O34" s="16" t="str">
        <f t="shared" si="4"/>
        <v>SI</v>
      </c>
      <c r="P34" s="17">
        <v>7</v>
      </c>
      <c r="Q34" s="18">
        <f t="shared" si="5"/>
        <v>20960.403078004689</v>
      </c>
      <c r="R34" s="18">
        <f t="shared" si="6"/>
        <v>768548.11286017194</v>
      </c>
      <c r="S34" s="19">
        <v>698680.10260015633</v>
      </c>
    </row>
    <row r="35" spans="1:19" ht="12.95" customHeight="1" x14ac:dyDescent="0.25">
      <c r="A35" s="11" t="s">
        <v>313</v>
      </c>
      <c r="B35" s="12" t="s">
        <v>13</v>
      </c>
      <c r="C35" s="12" t="str">
        <f t="shared" si="0"/>
        <v>Trabajador</v>
      </c>
      <c r="D35" s="11" t="s">
        <v>358</v>
      </c>
      <c r="E35" s="11" t="s">
        <v>60</v>
      </c>
      <c r="F35" s="11" t="s">
        <v>312</v>
      </c>
      <c r="G35" s="11" t="s">
        <v>68</v>
      </c>
      <c r="H35" s="11" t="str">
        <f t="shared" si="1"/>
        <v>Masculino</v>
      </c>
      <c r="I35" s="11" t="s">
        <v>345</v>
      </c>
      <c r="J35" s="12">
        <v>2</v>
      </c>
      <c r="K35" s="13">
        <f t="shared" si="2"/>
        <v>0</v>
      </c>
      <c r="L35" s="14">
        <v>16152</v>
      </c>
      <c r="M35" s="15">
        <v>62</v>
      </c>
      <c r="N35" s="16">
        <f t="shared" si="3"/>
        <v>118996.12662387689</v>
      </c>
      <c r="O35" s="16" t="str">
        <f t="shared" si="4"/>
        <v>SI</v>
      </c>
      <c r="P35" s="17">
        <v>7</v>
      </c>
      <c r="Q35" s="18">
        <f t="shared" si="5"/>
        <v>35698.83798716306</v>
      </c>
      <c r="R35" s="18">
        <f t="shared" si="6"/>
        <v>1308957.3928626457</v>
      </c>
      <c r="S35" s="19">
        <v>1189961.2662387688</v>
      </c>
    </row>
    <row r="36" spans="1:19" ht="12.95" customHeight="1" x14ac:dyDescent="0.25">
      <c r="A36" s="11" t="s">
        <v>331</v>
      </c>
      <c r="B36" s="12" t="s">
        <v>13</v>
      </c>
      <c r="C36" s="12" t="str">
        <f t="shared" si="0"/>
        <v>Trabajador</v>
      </c>
      <c r="D36" s="11" t="s">
        <v>366</v>
      </c>
      <c r="E36" s="11" t="s">
        <v>218</v>
      </c>
      <c r="F36" s="11" t="s">
        <v>332</v>
      </c>
      <c r="G36" s="11" t="s">
        <v>68</v>
      </c>
      <c r="H36" s="11" t="str">
        <f t="shared" si="1"/>
        <v>Masculino</v>
      </c>
      <c r="I36" s="11" t="s">
        <v>330</v>
      </c>
      <c r="J36" s="12">
        <v>7</v>
      </c>
      <c r="K36" s="13">
        <f t="shared" si="2"/>
        <v>0</v>
      </c>
      <c r="L36" s="14">
        <v>15280</v>
      </c>
      <c r="M36" s="15">
        <v>65</v>
      </c>
      <c r="N36" s="16">
        <f t="shared" si="3"/>
        <v>276333.30475902319</v>
      </c>
      <c r="O36" s="16" t="str">
        <f t="shared" si="4"/>
        <v>SI</v>
      </c>
      <c r="P36" s="17">
        <v>5</v>
      </c>
      <c r="Q36" s="18">
        <f t="shared" si="5"/>
        <v>41449.995713853481</v>
      </c>
      <c r="R36" s="18">
        <f t="shared" si="6"/>
        <v>1519833.1761746276</v>
      </c>
      <c r="S36" s="19">
        <v>1381666.523795116</v>
      </c>
    </row>
    <row r="37" spans="1:19" ht="12.95" customHeight="1" x14ac:dyDescent="0.25">
      <c r="A37" s="11" t="s">
        <v>115</v>
      </c>
      <c r="B37" s="12" t="s">
        <v>13</v>
      </c>
      <c r="C37" s="12" t="str">
        <f t="shared" si="0"/>
        <v>Trabajador</v>
      </c>
      <c r="D37" s="11" t="s">
        <v>358</v>
      </c>
      <c r="E37" s="11" t="s">
        <v>49</v>
      </c>
      <c r="F37" s="11" t="s">
        <v>114</v>
      </c>
      <c r="G37" s="11" t="s">
        <v>68</v>
      </c>
      <c r="H37" s="11" t="str">
        <f t="shared" si="1"/>
        <v>Masculino</v>
      </c>
      <c r="I37" s="11" t="s">
        <v>63</v>
      </c>
      <c r="J37" s="12">
        <v>7</v>
      </c>
      <c r="K37" s="13">
        <f t="shared" si="2"/>
        <v>38500</v>
      </c>
      <c r="L37" s="14">
        <v>16851</v>
      </c>
      <c r="M37" s="15">
        <v>60</v>
      </c>
      <c r="N37" s="16">
        <f t="shared" si="3"/>
        <v>77876.234038616283</v>
      </c>
      <c r="O37" s="16" t="str">
        <f t="shared" si="4"/>
        <v>NO</v>
      </c>
      <c r="P37" s="17">
        <v>13</v>
      </c>
      <c r="Q37" s="18">
        <f t="shared" si="5"/>
        <v>11681.435105792441</v>
      </c>
      <c r="R37" s="18">
        <f t="shared" si="6"/>
        <v>428319.28721238952</v>
      </c>
      <c r="S37" s="19">
        <v>389381.17019308137</v>
      </c>
    </row>
    <row r="38" spans="1:19" ht="12.95" customHeight="1" x14ac:dyDescent="0.25">
      <c r="A38" s="11" t="s">
        <v>109</v>
      </c>
      <c r="B38" s="12" t="s">
        <v>13</v>
      </c>
      <c r="C38" s="12" t="str">
        <f t="shared" si="0"/>
        <v>Trabajador</v>
      </c>
      <c r="D38" s="11" t="s">
        <v>358</v>
      </c>
      <c r="E38" s="11" t="s">
        <v>104</v>
      </c>
      <c r="F38" s="11" t="s">
        <v>110</v>
      </c>
      <c r="G38" s="11" t="s">
        <v>68</v>
      </c>
      <c r="H38" s="11" t="str">
        <f t="shared" si="1"/>
        <v>Masculino</v>
      </c>
      <c r="I38" s="11" t="s">
        <v>63</v>
      </c>
      <c r="J38" s="12">
        <v>1</v>
      </c>
      <c r="K38" s="13">
        <f t="shared" si="2"/>
        <v>5500</v>
      </c>
      <c r="L38" s="14">
        <v>16213</v>
      </c>
      <c r="M38" s="15">
        <v>62</v>
      </c>
      <c r="N38" s="16">
        <f t="shared" si="3"/>
        <v>184277.16657277494</v>
      </c>
      <c r="O38" s="16" t="str">
        <f t="shared" si="4"/>
        <v>SI</v>
      </c>
      <c r="P38" s="17">
        <v>7</v>
      </c>
      <c r="Q38" s="18">
        <f t="shared" si="5"/>
        <v>27641.574985916239</v>
      </c>
      <c r="R38" s="18">
        <f t="shared" si="6"/>
        <v>1013524.4161502621</v>
      </c>
      <c r="S38" s="19">
        <v>921385.83286387462</v>
      </c>
    </row>
    <row r="39" spans="1:19" ht="12.95" customHeight="1" x14ac:dyDescent="0.25">
      <c r="A39" s="11" t="s">
        <v>206</v>
      </c>
      <c r="B39" s="12" t="s">
        <v>12</v>
      </c>
      <c r="C39" s="12" t="str">
        <f t="shared" si="0"/>
        <v>Ejecutivo</v>
      </c>
      <c r="D39" s="11" t="s">
        <v>369</v>
      </c>
      <c r="E39" s="11" t="s">
        <v>351</v>
      </c>
      <c r="F39" s="11" t="s">
        <v>71</v>
      </c>
      <c r="G39" s="11" t="s">
        <v>68</v>
      </c>
      <c r="H39" s="11" t="str">
        <f t="shared" si="1"/>
        <v>Masculino</v>
      </c>
      <c r="I39" s="11" t="s">
        <v>345</v>
      </c>
      <c r="J39" s="12">
        <v>7</v>
      </c>
      <c r="K39" s="13">
        <f t="shared" si="2"/>
        <v>0</v>
      </c>
      <c r="L39" s="14">
        <v>23491</v>
      </c>
      <c r="M39" s="15">
        <v>42</v>
      </c>
      <c r="N39" s="16">
        <f t="shared" si="3"/>
        <v>150000</v>
      </c>
      <c r="O39" s="16" t="str">
        <f t="shared" si="4"/>
        <v>NO</v>
      </c>
      <c r="P39" s="17" t="s">
        <v>15</v>
      </c>
      <c r="Q39" s="18">
        <f t="shared" si="5"/>
        <v>45000</v>
      </c>
      <c r="R39" s="18">
        <f t="shared" si="6"/>
        <v>1575000</v>
      </c>
      <c r="S39" s="19">
        <v>1500000</v>
      </c>
    </row>
    <row r="40" spans="1:19" ht="12.95" customHeight="1" x14ac:dyDescent="0.25">
      <c r="A40" s="11" t="s">
        <v>198</v>
      </c>
      <c r="B40" s="12" t="s">
        <v>13</v>
      </c>
      <c r="C40" s="12" t="str">
        <f t="shared" si="0"/>
        <v>Trabajador</v>
      </c>
      <c r="D40" s="11" t="s">
        <v>360</v>
      </c>
      <c r="E40" s="11" t="s">
        <v>197</v>
      </c>
      <c r="F40" s="11" t="s">
        <v>36</v>
      </c>
      <c r="G40" s="11" t="s">
        <v>68</v>
      </c>
      <c r="H40" s="11" t="str">
        <f t="shared" si="1"/>
        <v>Masculino</v>
      </c>
      <c r="I40" s="11" t="s">
        <v>63</v>
      </c>
      <c r="J40" s="12">
        <v>4</v>
      </c>
      <c r="K40" s="13">
        <f t="shared" si="2"/>
        <v>22000</v>
      </c>
      <c r="L40" s="14">
        <v>19509</v>
      </c>
      <c r="M40" s="15">
        <v>53</v>
      </c>
      <c r="N40" s="16">
        <f t="shared" si="3"/>
        <v>160000</v>
      </c>
      <c r="O40" s="16" t="str">
        <f t="shared" si="4"/>
        <v>NO</v>
      </c>
      <c r="P40" s="17">
        <v>7</v>
      </c>
      <c r="Q40" s="18">
        <f t="shared" si="5"/>
        <v>24000</v>
      </c>
      <c r="R40" s="18">
        <f t="shared" si="6"/>
        <v>880000</v>
      </c>
      <c r="S40" s="19">
        <v>800000</v>
      </c>
    </row>
    <row r="41" spans="1:19" ht="12.95" customHeight="1" x14ac:dyDescent="0.25">
      <c r="A41" s="11" t="s">
        <v>10</v>
      </c>
      <c r="B41" s="12" t="s">
        <v>13</v>
      </c>
      <c r="C41" s="12" t="str">
        <f t="shared" si="0"/>
        <v>Trabajador</v>
      </c>
      <c r="D41" s="11" t="s">
        <v>373</v>
      </c>
      <c r="E41" s="11" t="s">
        <v>9</v>
      </c>
      <c r="F41" s="11" t="s">
        <v>108</v>
      </c>
      <c r="G41" s="11" t="s">
        <v>68</v>
      </c>
      <c r="H41" s="11" t="str">
        <f t="shared" si="1"/>
        <v>Masculino</v>
      </c>
      <c r="I41" s="11" t="s">
        <v>69</v>
      </c>
      <c r="J41" s="12">
        <v>1</v>
      </c>
      <c r="K41" s="13">
        <f t="shared" si="2"/>
        <v>0</v>
      </c>
      <c r="L41" s="14">
        <v>15334</v>
      </c>
      <c r="M41" s="15">
        <v>64</v>
      </c>
      <c r="N41" s="16">
        <f t="shared" si="3"/>
        <v>251915.1656586501</v>
      </c>
      <c r="O41" s="16" t="str">
        <f t="shared" si="4"/>
        <v>SI</v>
      </c>
      <c r="P41" s="17">
        <v>7</v>
      </c>
      <c r="Q41" s="18">
        <f t="shared" si="5"/>
        <v>37787.274848797511</v>
      </c>
      <c r="R41" s="18">
        <f t="shared" si="6"/>
        <v>1385533.4111225754</v>
      </c>
      <c r="S41" s="19">
        <v>1259575.8282932504</v>
      </c>
    </row>
    <row r="42" spans="1:19" ht="12.95" customHeight="1" x14ac:dyDescent="0.25">
      <c r="A42" s="11" t="s">
        <v>392</v>
      </c>
      <c r="B42" s="12" t="s">
        <v>13</v>
      </c>
      <c r="C42" s="12" t="str">
        <f t="shared" si="0"/>
        <v>Trabajador</v>
      </c>
      <c r="D42" s="11" t="s">
        <v>369</v>
      </c>
      <c r="E42" s="11" t="s">
        <v>208</v>
      </c>
      <c r="F42" s="11" t="s">
        <v>393</v>
      </c>
      <c r="G42" s="11" t="s">
        <v>1</v>
      </c>
      <c r="H42" s="11" t="str">
        <f t="shared" si="1"/>
        <v>Femenino</v>
      </c>
      <c r="I42" s="11" t="s">
        <v>345</v>
      </c>
      <c r="J42" s="12">
        <v>8</v>
      </c>
      <c r="K42" s="13">
        <f t="shared" si="2"/>
        <v>44000</v>
      </c>
      <c r="L42" s="14">
        <v>17215</v>
      </c>
      <c r="M42" s="15">
        <v>59</v>
      </c>
      <c r="N42" s="16">
        <f t="shared" si="3"/>
        <v>82140.508400231658</v>
      </c>
      <c r="O42" s="16" t="str">
        <f t="shared" si="4"/>
        <v>NO</v>
      </c>
      <c r="P42" s="17">
        <v>7</v>
      </c>
      <c r="Q42" s="18">
        <f t="shared" si="5"/>
        <v>24642.152520069496</v>
      </c>
      <c r="R42" s="18">
        <f t="shared" si="6"/>
        <v>903545.5924025483</v>
      </c>
      <c r="S42" s="19">
        <v>821405.08400231658</v>
      </c>
    </row>
    <row r="43" spans="1:19" ht="12.95" customHeight="1" x14ac:dyDescent="0.25">
      <c r="A43" s="11" t="s">
        <v>238</v>
      </c>
      <c r="B43" s="12" t="s">
        <v>12</v>
      </c>
      <c r="C43" s="12" t="str">
        <f t="shared" si="0"/>
        <v>Ejecutivo</v>
      </c>
      <c r="D43" s="11" t="s">
        <v>370</v>
      </c>
      <c r="E43" s="11" t="s">
        <v>239</v>
      </c>
      <c r="F43" s="11" t="s">
        <v>73</v>
      </c>
      <c r="G43" s="11" t="s">
        <v>68</v>
      </c>
      <c r="H43" s="11" t="str">
        <f t="shared" si="1"/>
        <v>Masculino</v>
      </c>
      <c r="I43" s="11" t="s">
        <v>345</v>
      </c>
      <c r="J43" s="12">
        <v>9</v>
      </c>
      <c r="K43" s="13">
        <f t="shared" si="2"/>
        <v>49500</v>
      </c>
      <c r="L43" s="14">
        <v>16334</v>
      </c>
      <c r="M43" s="15">
        <v>62</v>
      </c>
      <c r="N43" s="16">
        <f t="shared" si="3"/>
        <v>45026.129234678039</v>
      </c>
      <c r="O43" s="16" t="str">
        <f t="shared" si="4"/>
        <v>SI</v>
      </c>
      <c r="P43" s="17" t="s">
        <v>15</v>
      </c>
      <c r="Q43" s="18">
        <f t="shared" si="5"/>
        <v>13507.83877040341</v>
      </c>
      <c r="R43" s="18">
        <f t="shared" si="6"/>
        <v>495287.42158145842</v>
      </c>
      <c r="S43" s="19">
        <v>450261.29234678036</v>
      </c>
    </row>
    <row r="44" spans="1:19" ht="12.95" customHeight="1" x14ac:dyDescent="0.25">
      <c r="A44" s="11" t="s">
        <v>243</v>
      </c>
      <c r="B44" s="12" t="s">
        <v>12</v>
      </c>
      <c r="C44" s="12" t="str">
        <f t="shared" si="0"/>
        <v>Ejecutivo</v>
      </c>
      <c r="D44" s="11" t="s">
        <v>370</v>
      </c>
      <c r="E44" s="11" t="s">
        <v>242</v>
      </c>
      <c r="F44" s="11" t="s">
        <v>70</v>
      </c>
      <c r="G44" s="11" t="s">
        <v>68</v>
      </c>
      <c r="H44" s="11" t="str">
        <f t="shared" si="1"/>
        <v>Masculino</v>
      </c>
      <c r="I44" s="11" t="s">
        <v>345</v>
      </c>
      <c r="J44" s="12">
        <v>9</v>
      </c>
      <c r="K44" s="13">
        <f t="shared" si="2"/>
        <v>49500</v>
      </c>
      <c r="L44" s="14">
        <v>15674</v>
      </c>
      <c r="M44" s="15">
        <v>64</v>
      </c>
      <c r="N44" s="16">
        <f t="shared" si="3"/>
        <v>73562.051219398665</v>
      </c>
      <c r="O44" s="16" t="str">
        <f t="shared" si="4"/>
        <v>SI</v>
      </c>
      <c r="P44" s="17" t="s">
        <v>15</v>
      </c>
      <c r="Q44" s="18">
        <f t="shared" si="5"/>
        <v>22068.615365819598</v>
      </c>
      <c r="R44" s="18">
        <f t="shared" si="6"/>
        <v>809182.5634133853</v>
      </c>
      <c r="S44" s="19">
        <v>735620.51219398668</v>
      </c>
    </row>
    <row r="45" spans="1:19" ht="12.95" customHeight="1" x14ac:dyDescent="0.25">
      <c r="A45" s="11" t="s">
        <v>131</v>
      </c>
      <c r="B45" s="12" t="s">
        <v>12</v>
      </c>
      <c r="C45" s="12" t="str">
        <f t="shared" si="0"/>
        <v>Ejecutivo</v>
      </c>
      <c r="D45" s="11" t="s">
        <v>360</v>
      </c>
      <c r="E45" s="11" t="s">
        <v>130</v>
      </c>
      <c r="F45" s="11" t="s">
        <v>70</v>
      </c>
      <c r="G45" s="11" t="s">
        <v>68</v>
      </c>
      <c r="H45" s="11" t="str">
        <f t="shared" si="1"/>
        <v>Masculino</v>
      </c>
      <c r="I45" s="11" t="s">
        <v>63</v>
      </c>
      <c r="J45" s="12">
        <v>1</v>
      </c>
      <c r="K45" s="13">
        <f t="shared" si="2"/>
        <v>0</v>
      </c>
      <c r="L45" s="14">
        <v>16486</v>
      </c>
      <c r="M45" s="15">
        <v>61</v>
      </c>
      <c r="N45" s="16">
        <f t="shared" si="3"/>
        <v>451359.59391879424</v>
      </c>
      <c r="O45" s="16" t="str">
        <f t="shared" si="4"/>
        <v>SI</v>
      </c>
      <c r="P45" s="17" t="s">
        <v>15</v>
      </c>
      <c r="Q45" s="18">
        <f t="shared" si="5"/>
        <v>67703.939087819133</v>
      </c>
      <c r="R45" s="18">
        <f t="shared" si="6"/>
        <v>2482477.766553368</v>
      </c>
      <c r="S45" s="19">
        <v>2256797.969593971</v>
      </c>
    </row>
    <row r="46" spans="1:19" ht="12.95" customHeight="1" x14ac:dyDescent="0.25">
      <c r="A46" s="11" t="s">
        <v>84</v>
      </c>
      <c r="B46" s="12" t="s">
        <v>13</v>
      </c>
      <c r="C46" s="12" t="str">
        <f t="shared" si="0"/>
        <v>Trabajador</v>
      </c>
      <c r="D46" s="11" t="s">
        <v>360</v>
      </c>
      <c r="E46" s="11" t="s">
        <v>134</v>
      </c>
      <c r="F46" s="11" t="s">
        <v>36</v>
      </c>
      <c r="G46" s="11" t="s">
        <v>68</v>
      </c>
      <c r="H46" s="11" t="str">
        <f t="shared" si="1"/>
        <v>Masculino</v>
      </c>
      <c r="I46" s="11" t="s">
        <v>63</v>
      </c>
      <c r="J46" s="12">
        <v>6</v>
      </c>
      <c r="K46" s="13">
        <f t="shared" si="2"/>
        <v>33000</v>
      </c>
      <c r="L46" s="14">
        <v>20505</v>
      </c>
      <c r="M46" s="15">
        <v>50</v>
      </c>
      <c r="N46" s="16">
        <f t="shared" si="3"/>
        <v>91000</v>
      </c>
      <c r="O46" s="16" t="str">
        <f t="shared" si="4"/>
        <v>NO</v>
      </c>
      <c r="P46" s="17">
        <v>13</v>
      </c>
      <c r="Q46" s="18">
        <f t="shared" si="5"/>
        <v>13650</v>
      </c>
      <c r="R46" s="18">
        <f t="shared" si="6"/>
        <v>500500</v>
      </c>
      <c r="S46" s="19">
        <v>455000</v>
      </c>
    </row>
    <row r="47" spans="1:19" ht="12.95" customHeight="1" x14ac:dyDescent="0.25">
      <c r="A47" s="11" t="s">
        <v>183</v>
      </c>
      <c r="B47" s="12" t="s">
        <v>12</v>
      </c>
      <c r="C47" s="12" t="str">
        <f t="shared" si="0"/>
        <v>Ejecutivo</v>
      </c>
      <c r="D47" s="11" t="s">
        <v>371</v>
      </c>
      <c r="E47" s="11" t="s">
        <v>184</v>
      </c>
      <c r="F47" s="11" t="s">
        <v>67</v>
      </c>
      <c r="G47" s="11" t="s">
        <v>68</v>
      </c>
      <c r="H47" s="11" t="str">
        <f t="shared" si="1"/>
        <v>Masculino</v>
      </c>
      <c r="I47" s="11" t="s">
        <v>181</v>
      </c>
      <c r="J47" s="12">
        <v>5</v>
      </c>
      <c r="K47" s="13">
        <f t="shared" si="2"/>
        <v>0</v>
      </c>
      <c r="L47" s="14">
        <v>20084</v>
      </c>
      <c r="M47" s="15">
        <v>51</v>
      </c>
      <c r="N47" s="16">
        <f t="shared" si="3"/>
        <v>300000</v>
      </c>
      <c r="O47" s="16" t="str">
        <f t="shared" si="4"/>
        <v>NO</v>
      </c>
      <c r="P47" s="17" t="s">
        <v>15</v>
      </c>
      <c r="Q47" s="18">
        <f t="shared" si="5"/>
        <v>45000</v>
      </c>
      <c r="R47" s="18">
        <f t="shared" si="6"/>
        <v>1650000</v>
      </c>
      <c r="S47" s="19">
        <v>1500000</v>
      </c>
    </row>
    <row r="48" spans="1:19" ht="12.95" customHeight="1" x14ac:dyDescent="0.25">
      <c r="A48" s="11" t="s">
        <v>326</v>
      </c>
      <c r="B48" s="12" t="s">
        <v>12</v>
      </c>
      <c r="C48" s="12" t="str">
        <f t="shared" si="0"/>
        <v>Ejecutivo</v>
      </c>
      <c r="D48" s="11" t="s">
        <v>372</v>
      </c>
      <c r="E48" s="11" t="s">
        <v>226</v>
      </c>
      <c r="F48" s="11" t="s">
        <v>327</v>
      </c>
      <c r="G48" s="11" t="s">
        <v>1</v>
      </c>
      <c r="H48" s="11" t="str">
        <f t="shared" si="1"/>
        <v>Femenino</v>
      </c>
      <c r="I48" s="11" t="s">
        <v>345</v>
      </c>
      <c r="J48" s="12">
        <v>7</v>
      </c>
      <c r="K48" s="13">
        <f t="shared" si="2"/>
        <v>0</v>
      </c>
      <c r="L48" s="14">
        <v>20235</v>
      </c>
      <c r="M48" s="15">
        <v>51</v>
      </c>
      <c r="N48" s="16">
        <f t="shared" si="3"/>
        <v>500000</v>
      </c>
      <c r="O48" s="16" t="str">
        <f t="shared" si="4"/>
        <v>NO</v>
      </c>
      <c r="P48" s="17" t="s">
        <v>16</v>
      </c>
      <c r="Q48" s="18">
        <f t="shared" si="5"/>
        <v>0</v>
      </c>
      <c r="R48" s="18">
        <f t="shared" si="6"/>
        <v>5500000</v>
      </c>
      <c r="S48" s="19">
        <v>5000000</v>
      </c>
    </row>
    <row r="49" spans="1:19" ht="12.95" customHeight="1" x14ac:dyDescent="0.25">
      <c r="A49" s="11" t="s">
        <v>228</v>
      </c>
      <c r="B49" s="12" t="s">
        <v>12</v>
      </c>
      <c r="C49" s="12" t="str">
        <f t="shared" si="0"/>
        <v>Ejecutivo</v>
      </c>
      <c r="D49" s="11" t="s">
        <v>372</v>
      </c>
      <c r="E49" s="11" t="s">
        <v>226</v>
      </c>
      <c r="F49" s="11" t="s">
        <v>73</v>
      </c>
      <c r="G49" s="11" t="s">
        <v>1</v>
      </c>
      <c r="H49" s="11" t="str">
        <f t="shared" si="1"/>
        <v>Femenino</v>
      </c>
      <c r="I49" s="11" t="s">
        <v>345</v>
      </c>
      <c r="J49" s="12">
        <v>7</v>
      </c>
      <c r="K49" s="13">
        <f t="shared" si="2"/>
        <v>38500</v>
      </c>
      <c r="L49" s="14">
        <v>22969</v>
      </c>
      <c r="M49" s="15">
        <v>44</v>
      </c>
      <c r="N49" s="16">
        <f t="shared" si="3"/>
        <v>90000</v>
      </c>
      <c r="O49" s="16" t="str">
        <f t="shared" si="4"/>
        <v>NO</v>
      </c>
      <c r="P49" s="17" t="s">
        <v>15</v>
      </c>
      <c r="Q49" s="18">
        <f t="shared" si="5"/>
        <v>27000</v>
      </c>
      <c r="R49" s="18">
        <f t="shared" si="6"/>
        <v>945000</v>
      </c>
      <c r="S49" s="19">
        <v>900000</v>
      </c>
    </row>
    <row r="50" spans="1:19" ht="12.95" customHeight="1" x14ac:dyDescent="0.25">
      <c r="A50" s="11" t="s">
        <v>207</v>
      </c>
      <c r="B50" s="12" t="s">
        <v>12</v>
      </c>
      <c r="C50" s="12" t="str">
        <f t="shared" si="0"/>
        <v>Ejecutivo</v>
      </c>
      <c r="D50" s="11" t="s">
        <v>369</v>
      </c>
      <c r="E50" s="11" t="s">
        <v>351</v>
      </c>
      <c r="F50" s="11" t="s">
        <v>350</v>
      </c>
      <c r="G50" s="11" t="s">
        <v>68</v>
      </c>
      <c r="H50" s="11" t="str">
        <f t="shared" si="1"/>
        <v>Masculino</v>
      </c>
      <c r="I50" s="11" t="s">
        <v>345</v>
      </c>
      <c r="J50" s="12">
        <v>7</v>
      </c>
      <c r="K50" s="13">
        <f t="shared" si="2"/>
        <v>0</v>
      </c>
      <c r="L50" s="14">
        <v>22311</v>
      </c>
      <c r="M50" s="15">
        <v>45</v>
      </c>
      <c r="N50" s="16">
        <f t="shared" si="3"/>
        <v>150000</v>
      </c>
      <c r="O50" s="16" t="str">
        <f t="shared" si="4"/>
        <v>NO</v>
      </c>
      <c r="P50" s="17" t="s">
        <v>15</v>
      </c>
      <c r="Q50" s="18">
        <f t="shared" si="5"/>
        <v>45000</v>
      </c>
      <c r="R50" s="18">
        <f t="shared" si="6"/>
        <v>1575000</v>
      </c>
      <c r="S50" s="19">
        <v>1500000</v>
      </c>
    </row>
    <row r="51" spans="1:19" ht="12.95" customHeight="1" x14ac:dyDescent="0.25">
      <c r="A51" s="11" t="s">
        <v>112</v>
      </c>
      <c r="B51" s="12" t="s">
        <v>13</v>
      </c>
      <c r="C51" s="12" t="str">
        <f t="shared" si="0"/>
        <v>Trabajador</v>
      </c>
      <c r="D51" s="11" t="s">
        <v>358</v>
      </c>
      <c r="E51" s="11" t="s">
        <v>104</v>
      </c>
      <c r="F51" s="11" t="s">
        <v>111</v>
      </c>
      <c r="G51" s="11" t="s">
        <v>68</v>
      </c>
      <c r="H51" s="11" t="str">
        <f t="shared" si="1"/>
        <v>Masculino</v>
      </c>
      <c r="I51" s="11" t="s">
        <v>63</v>
      </c>
      <c r="J51" s="12">
        <v>1</v>
      </c>
      <c r="K51" s="13">
        <f t="shared" si="2"/>
        <v>0</v>
      </c>
      <c r="L51" s="14">
        <v>14929</v>
      </c>
      <c r="M51" s="15">
        <v>66</v>
      </c>
      <c r="N51" s="16">
        <f t="shared" si="3"/>
        <v>248795.96971319025</v>
      </c>
      <c r="O51" s="16" t="str">
        <f t="shared" si="4"/>
        <v>SI</v>
      </c>
      <c r="P51" s="17">
        <v>5</v>
      </c>
      <c r="Q51" s="18">
        <f t="shared" si="5"/>
        <v>37319.395456978535</v>
      </c>
      <c r="R51" s="18">
        <f t="shared" si="6"/>
        <v>1368377.8334225463</v>
      </c>
      <c r="S51" s="19">
        <v>1243979.8485659512</v>
      </c>
    </row>
    <row r="52" spans="1:19" ht="12.95" customHeight="1" x14ac:dyDescent="0.25">
      <c r="A52" s="11" t="s">
        <v>298</v>
      </c>
      <c r="B52" s="12" t="s">
        <v>13</v>
      </c>
      <c r="C52" s="12" t="str">
        <f t="shared" si="0"/>
        <v>Trabajador</v>
      </c>
      <c r="D52" s="11" t="s">
        <v>370</v>
      </c>
      <c r="E52" s="11" t="s">
        <v>247</v>
      </c>
      <c r="F52" s="11" t="s">
        <v>34</v>
      </c>
      <c r="G52" s="11" t="s">
        <v>68</v>
      </c>
      <c r="H52" s="11" t="str">
        <f t="shared" si="1"/>
        <v>Masculino</v>
      </c>
      <c r="I52" s="11" t="s">
        <v>345</v>
      </c>
      <c r="J52" s="12">
        <v>2</v>
      </c>
      <c r="K52" s="13">
        <f t="shared" si="2"/>
        <v>11000</v>
      </c>
      <c r="L52" s="14">
        <v>16562</v>
      </c>
      <c r="M52" s="15">
        <v>61</v>
      </c>
      <c r="N52" s="16">
        <f t="shared" si="3"/>
        <v>45967.003282536331</v>
      </c>
      <c r="O52" s="16" t="str">
        <f t="shared" si="4"/>
        <v>SI</v>
      </c>
      <c r="P52" s="17">
        <v>13</v>
      </c>
      <c r="Q52" s="18">
        <f t="shared" si="5"/>
        <v>13790.100984760898</v>
      </c>
      <c r="R52" s="18">
        <f t="shared" si="6"/>
        <v>505637.03610789962</v>
      </c>
      <c r="S52" s="19">
        <v>459670.03282536328</v>
      </c>
    </row>
    <row r="53" spans="1:19" ht="12.95" customHeight="1" x14ac:dyDescent="0.25">
      <c r="A53" s="11" t="s">
        <v>33</v>
      </c>
      <c r="B53" s="12" t="s">
        <v>13</v>
      </c>
      <c r="C53" s="12" t="str">
        <f t="shared" si="0"/>
        <v>Trabajador</v>
      </c>
      <c r="D53" s="11" t="s">
        <v>371</v>
      </c>
      <c r="E53" s="11" t="s">
        <v>31</v>
      </c>
      <c r="F53" s="11" t="s">
        <v>35</v>
      </c>
      <c r="G53" s="11" t="s">
        <v>68</v>
      </c>
      <c r="H53" s="11" t="str">
        <f t="shared" si="1"/>
        <v>Masculino</v>
      </c>
      <c r="I53" s="11" t="s">
        <v>63</v>
      </c>
      <c r="J53" s="12">
        <v>4</v>
      </c>
      <c r="K53" s="13">
        <f t="shared" si="2"/>
        <v>0</v>
      </c>
      <c r="L53" s="14">
        <v>15732</v>
      </c>
      <c r="M53" s="15">
        <v>63</v>
      </c>
      <c r="N53" s="16">
        <f t="shared" si="3"/>
        <v>269567.20505033172</v>
      </c>
      <c r="O53" s="16" t="str">
        <f t="shared" si="4"/>
        <v>SI</v>
      </c>
      <c r="P53" s="17">
        <v>8</v>
      </c>
      <c r="Q53" s="18">
        <f t="shared" si="5"/>
        <v>40435.080757549753</v>
      </c>
      <c r="R53" s="18">
        <f t="shared" si="6"/>
        <v>1482619.6277768242</v>
      </c>
      <c r="S53" s="19">
        <v>1347836.0252516584</v>
      </c>
    </row>
    <row r="54" spans="1:19" ht="12.95" customHeight="1" x14ac:dyDescent="0.25">
      <c r="A54" s="11" t="s">
        <v>85</v>
      </c>
      <c r="B54" s="12" t="s">
        <v>13</v>
      </c>
      <c r="C54" s="12" t="str">
        <f t="shared" si="0"/>
        <v>Trabajador</v>
      </c>
      <c r="D54" s="11" t="s">
        <v>360</v>
      </c>
      <c r="E54" s="11" t="s">
        <v>134</v>
      </c>
      <c r="F54" s="11" t="s">
        <v>36</v>
      </c>
      <c r="G54" s="11" t="s">
        <v>68</v>
      </c>
      <c r="H54" s="11" t="str">
        <f t="shared" si="1"/>
        <v>Masculino</v>
      </c>
      <c r="I54" s="11" t="s">
        <v>63</v>
      </c>
      <c r="J54" s="12">
        <v>6</v>
      </c>
      <c r="K54" s="13">
        <f t="shared" si="2"/>
        <v>33000</v>
      </c>
      <c r="L54" s="14">
        <v>22417</v>
      </c>
      <c r="M54" s="15">
        <v>45</v>
      </c>
      <c r="N54" s="16">
        <f t="shared" si="3"/>
        <v>105000</v>
      </c>
      <c r="O54" s="16" t="str">
        <f t="shared" si="4"/>
        <v>NO</v>
      </c>
      <c r="P54" s="17">
        <v>3</v>
      </c>
      <c r="Q54" s="18">
        <f t="shared" si="5"/>
        <v>15750</v>
      </c>
      <c r="R54" s="18">
        <f t="shared" si="6"/>
        <v>551250</v>
      </c>
      <c r="S54" s="19">
        <v>525000</v>
      </c>
    </row>
    <row r="55" spans="1:19" ht="12.95" customHeight="1" x14ac:dyDescent="0.25">
      <c r="A55" s="11" t="s">
        <v>132</v>
      </c>
      <c r="B55" s="12" t="s">
        <v>12</v>
      </c>
      <c r="C55" s="12" t="str">
        <f t="shared" si="0"/>
        <v>Ejecutivo</v>
      </c>
      <c r="D55" s="11" t="s">
        <v>360</v>
      </c>
      <c r="E55" s="11" t="s">
        <v>133</v>
      </c>
      <c r="F55" s="11" t="s">
        <v>70</v>
      </c>
      <c r="G55" s="11" t="s">
        <v>68</v>
      </c>
      <c r="H55" s="11" t="str">
        <f t="shared" si="1"/>
        <v>Masculino</v>
      </c>
      <c r="I55" s="11" t="s">
        <v>63</v>
      </c>
      <c r="J55" s="12">
        <v>7</v>
      </c>
      <c r="K55" s="13">
        <f t="shared" si="2"/>
        <v>0</v>
      </c>
      <c r="L55" s="14">
        <v>17095</v>
      </c>
      <c r="M55" s="15">
        <v>60</v>
      </c>
      <c r="N55" s="16">
        <f t="shared" si="3"/>
        <v>349595.14341625245</v>
      </c>
      <c r="O55" s="16" t="str">
        <f t="shared" si="4"/>
        <v>NO</v>
      </c>
      <c r="P55" s="17" t="s">
        <v>15</v>
      </c>
      <c r="Q55" s="18">
        <f t="shared" si="5"/>
        <v>52439.271512437866</v>
      </c>
      <c r="R55" s="18">
        <f t="shared" si="6"/>
        <v>1922773.2887893885</v>
      </c>
      <c r="S55" s="19">
        <v>1747975.7170812623</v>
      </c>
    </row>
    <row r="56" spans="1:19" ht="12.95" customHeight="1" x14ac:dyDescent="0.25">
      <c r="A56" s="11" t="s">
        <v>86</v>
      </c>
      <c r="B56" s="12" t="s">
        <v>13</v>
      </c>
      <c r="C56" s="12" t="str">
        <f t="shared" si="0"/>
        <v>Trabajador</v>
      </c>
      <c r="D56" s="11" t="s">
        <v>360</v>
      </c>
      <c r="E56" s="11" t="s">
        <v>139</v>
      </c>
      <c r="F56" s="11" t="s">
        <v>38</v>
      </c>
      <c r="G56" s="11" t="s">
        <v>68</v>
      </c>
      <c r="H56" s="11" t="str">
        <f t="shared" si="1"/>
        <v>Masculino</v>
      </c>
      <c r="I56" s="11" t="s">
        <v>63</v>
      </c>
      <c r="J56" s="12">
        <v>9</v>
      </c>
      <c r="K56" s="13">
        <f t="shared" si="2"/>
        <v>49500</v>
      </c>
      <c r="L56" s="14">
        <v>19709</v>
      </c>
      <c r="M56" s="15">
        <v>52</v>
      </c>
      <c r="N56" s="16">
        <f t="shared" si="3"/>
        <v>94000</v>
      </c>
      <c r="O56" s="16" t="str">
        <f t="shared" si="4"/>
        <v>NO</v>
      </c>
      <c r="P56" s="17">
        <v>8</v>
      </c>
      <c r="Q56" s="18">
        <f t="shared" si="5"/>
        <v>14100</v>
      </c>
      <c r="R56" s="18">
        <f t="shared" si="6"/>
        <v>517000</v>
      </c>
      <c r="S56" s="19">
        <v>470000</v>
      </c>
    </row>
    <row r="57" spans="1:19" ht="12.95" customHeight="1" x14ac:dyDescent="0.25">
      <c r="A57" s="11" t="s">
        <v>80</v>
      </c>
      <c r="B57" s="12" t="s">
        <v>13</v>
      </c>
      <c r="C57" s="12" t="str">
        <f t="shared" si="0"/>
        <v>Trabajador</v>
      </c>
      <c r="D57" s="11" t="s">
        <v>371</v>
      </c>
      <c r="E57" s="11" t="s">
        <v>107</v>
      </c>
      <c r="F57" s="11" t="s">
        <v>81</v>
      </c>
      <c r="G57" s="11" t="s">
        <v>68</v>
      </c>
      <c r="H57" s="11" t="str">
        <f t="shared" si="1"/>
        <v>Masculino</v>
      </c>
      <c r="I57" s="11" t="s">
        <v>181</v>
      </c>
      <c r="J57" s="12">
        <v>1</v>
      </c>
      <c r="K57" s="13">
        <f t="shared" si="2"/>
        <v>0</v>
      </c>
      <c r="L57" s="14">
        <v>17055</v>
      </c>
      <c r="M57" s="15">
        <v>60</v>
      </c>
      <c r="N57" s="16">
        <f t="shared" si="3"/>
        <v>345581.60805594706</v>
      </c>
      <c r="O57" s="16" t="str">
        <f t="shared" si="4"/>
        <v>NO</v>
      </c>
      <c r="P57" s="17">
        <v>8</v>
      </c>
      <c r="Q57" s="18">
        <f t="shared" si="5"/>
        <v>51837.24120839205</v>
      </c>
      <c r="R57" s="18">
        <f t="shared" si="6"/>
        <v>1900698.8443077086</v>
      </c>
      <c r="S57" s="19">
        <v>1727908.0402797351</v>
      </c>
    </row>
    <row r="58" spans="1:19" ht="12.95" customHeight="1" x14ac:dyDescent="0.25">
      <c r="A58" s="11" t="s">
        <v>147</v>
      </c>
      <c r="B58" s="12" t="s">
        <v>12</v>
      </c>
      <c r="C58" s="12" t="str">
        <f t="shared" si="0"/>
        <v>Ejecutivo</v>
      </c>
      <c r="D58" s="11" t="s">
        <v>358</v>
      </c>
      <c r="E58" s="11" t="s">
        <v>148</v>
      </c>
      <c r="F58" s="11" t="s">
        <v>145</v>
      </c>
      <c r="G58" s="11" t="s">
        <v>68</v>
      </c>
      <c r="H58" s="11" t="str">
        <f t="shared" si="1"/>
        <v>Masculino</v>
      </c>
      <c r="I58" s="11" t="s">
        <v>63</v>
      </c>
      <c r="J58" s="12">
        <v>4</v>
      </c>
      <c r="K58" s="13">
        <f t="shared" si="2"/>
        <v>22000</v>
      </c>
      <c r="L58" s="14">
        <v>16392</v>
      </c>
      <c r="M58" s="15">
        <v>62</v>
      </c>
      <c r="N58" s="16">
        <f t="shared" si="3"/>
        <v>152392.16360258646</v>
      </c>
      <c r="O58" s="16" t="str">
        <f t="shared" si="4"/>
        <v>SI</v>
      </c>
      <c r="P58" s="17" t="s">
        <v>15</v>
      </c>
      <c r="Q58" s="18">
        <f t="shared" si="5"/>
        <v>22858.824540387966</v>
      </c>
      <c r="R58" s="18">
        <f t="shared" si="6"/>
        <v>838156.89981422538</v>
      </c>
      <c r="S58" s="19">
        <v>761960.8180129322</v>
      </c>
    </row>
    <row r="59" spans="1:19" ht="12.95" customHeight="1" x14ac:dyDescent="0.25">
      <c r="A59" s="11" t="s">
        <v>144</v>
      </c>
      <c r="B59" s="12" t="s">
        <v>12</v>
      </c>
      <c r="C59" s="12" t="str">
        <f t="shared" si="0"/>
        <v>Ejecutivo</v>
      </c>
      <c r="D59" s="11" t="s">
        <v>360</v>
      </c>
      <c r="E59" s="11" t="s">
        <v>143</v>
      </c>
      <c r="F59" s="11" t="s">
        <v>71</v>
      </c>
      <c r="G59" s="11" t="s">
        <v>68</v>
      </c>
      <c r="H59" s="11" t="str">
        <f t="shared" si="1"/>
        <v>Masculino</v>
      </c>
      <c r="I59" s="11" t="s">
        <v>63</v>
      </c>
      <c r="J59" s="12">
        <v>5</v>
      </c>
      <c r="K59" s="13">
        <f t="shared" si="2"/>
        <v>0</v>
      </c>
      <c r="L59" s="14">
        <v>22340</v>
      </c>
      <c r="M59" s="15">
        <v>45</v>
      </c>
      <c r="N59" s="16">
        <f t="shared" si="3"/>
        <v>300000</v>
      </c>
      <c r="O59" s="16" t="str">
        <f t="shared" si="4"/>
        <v>NO</v>
      </c>
      <c r="P59" s="17" t="s">
        <v>15</v>
      </c>
      <c r="Q59" s="18">
        <f t="shared" si="5"/>
        <v>45000</v>
      </c>
      <c r="R59" s="18">
        <f t="shared" si="6"/>
        <v>1575000</v>
      </c>
      <c r="S59" s="19">
        <v>1500000</v>
      </c>
    </row>
    <row r="60" spans="1:19" ht="12.95" customHeight="1" x14ac:dyDescent="0.25">
      <c r="A60" s="11" t="s">
        <v>88</v>
      </c>
      <c r="B60" s="12" t="s">
        <v>13</v>
      </c>
      <c r="C60" s="12" t="str">
        <f t="shared" si="0"/>
        <v>Trabajador</v>
      </c>
      <c r="D60" s="11" t="s">
        <v>360</v>
      </c>
      <c r="E60" s="11" t="s">
        <v>140</v>
      </c>
      <c r="F60" s="11" t="s">
        <v>36</v>
      </c>
      <c r="G60" s="11" t="s">
        <v>68</v>
      </c>
      <c r="H60" s="11" t="str">
        <f t="shared" si="1"/>
        <v>Masculino</v>
      </c>
      <c r="I60" s="11" t="s">
        <v>63</v>
      </c>
      <c r="J60" s="12">
        <v>4</v>
      </c>
      <c r="K60" s="13">
        <f t="shared" si="2"/>
        <v>22000</v>
      </c>
      <c r="L60" s="14">
        <v>20234</v>
      </c>
      <c r="M60" s="15">
        <v>51</v>
      </c>
      <c r="N60" s="16">
        <f t="shared" si="3"/>
        <v>92000</v>
      </c>
      <c r="O60" s="16" t="str">
        <f t="shared" si="4"/>
        <v>NO</v>
      </c>
      <c r="P60" s="17">
        <v>3</v>
      </c>
      <c r="Q60" s="18">
        <f t="shared" si="5"/>
        <v>13800</v>
      </c>
      <c r="R60" s="18">
        <f t="shared" si="6"/>
        <v>506000</v>
      </c>
      <c r="S60" s="19">
        <v>460000</v>
      </c>
    </row>
    <row r="61" spans="1:19" ht="12.95" customHeight="1" x14ac:dyDescent="0.25">
      <c r="A61" s="11" t="s">
        <v>95</v>
      </c>
      <c r="B61" s="12" t="s">
        <v>12</v>
      </c>
      <c r="C61" s="12" t="str">
        <f t="shared" si="0"/>
        <v>Ejecutivo</v>
      </c>
      <c r="D61" s="11" t="s">
        <v>373</v>
      </c>
      <c r="E61" s="11" t="s">
        <v>96</v>
      </c>
      <c r="F61" s="11" t="s">
        <v>70</v>
      </c>
      <c r="G61" s="11" t="s">
        <v>68</v>
      </c>
      <c r="H61" s="11" t="str">
        <f t="shared" si="1"/>
        <v>Masculino</v>
      </c>
      <c r="I61" s="11" t="s">
        <v>69</v>
      </c>
      <c r="J61" s="12">
        <v>4</v>
      </c>
      <c r="K61" s="13">
        <f t="shared" si="2"/>
        <v>0</v>
      </c>
      <c r="L61" s="14">
        <v>17013</v>
      </c>
      <c r="M61" s="15">
        <v>60</v>
      </c>
      <c r="N61" s="16">
        <f t="shared" si="3"/>
        <v>497046.49836100475</v>
      </c>
      <c r="O61" s="16" t="str">
        <f t="shared" si="4"/>
        <v>NO</v>
      </c>
      <c r="P61" s="17" t="s">
        <v>15</v>
      </c>
      <c r="Q61" s="18">
        <f t="shared" si="5"/>
        <v>74556.974754150709</v>
      </c>
      <c r="R61" s="18">
        <f t="shared" si="6"/>
        <v>2733755.7409855258</v>
      </c>
      <c r="S61" s="19">
        <v>2485232.4918050235</v>
      </c>
    </row>
    <row r="62" spans="1:19" ht="12.95" customHeight="1" x14ac:dyDescent="0.25">
      <c r="A62" s="11" t="s">
        <v>191</v>
      </c>
      <c r="B62" s="12" t="s">
        <v>13</v>
      </c>
      <c r="C62" s="12" t="str">
        <f t="shared" si="0"/>
        <v>Trabajador</v>
      </c>
      <c r="D62" s="11" t="s">
        <v>371</v>
      </c>
      <c r="E62" s="11" t="s">
        <v>190</v>
      </c>
      <c r="F62" s="11" t="s">
        <v>82</v>
      </c>
      <c r="G62" s="11" t="s">
        <v>68</v>
      </c>
      <c r="H62" s="11" t="str">
        <f t="shared" si="1"/>
        <v>Masculino</v>
      </c>
      <c r="I62" s="11" t="s">
        <v>181</v>
      </c>
      <c r="J62" s="12">
        <v>0</v>
      </c>
      <c r="K62" s="13">
        <f t="shared" si="2"/>
        <v>0</v>
      </c>
      <c r="L62" s="14">
        <v>17778</v>
      </c>
      <c r="M62" s="15">
        <v>58</v>
      </c>
      <c r="N62" s="16">
        <f t="shared" si="3"/>
        <v>97740.22708308007</v>
      </c>
      <c r="O62" s="16" t="str">
        <f t="shared" si="4"/>
        <v>NO</v>
      </c>
      <c r="P62" s="17">
        <v>14</v>
      </c>
      <c r="Q62" s="18">
        <f t="shared" si="5"/>
        <v>14661.034062462009</v>
      </c>
      <c r="R62" s="18">
        <f t="shared" si="6"/>
        <v>537571.24895694037</v>
      </c>
      <c r="S62" s="19">
        <v>488701.13541540032</v>
      </c>
    </row>
    <row r="63" spans="1:19" ht="12.95" customHeight="1" x14ac:dyDescent="0.25">
      <c r="A63" s="11" t="s">
        <v>227</v>
      </c>
      <c r="B63" s="12" t="s">
        <v>12</v>
      </c>
      <c r="C63" s="12" t="str">
        <f t="shared" si="0"/>
        <v>Ejecutivo</v>
      </c>
      <c r="D63" s="11" t="s">
        <v>372</v>
      </c>
      <c r="E63" s="11" t="s">
        <v>226</v>
      </c>
      <c r="F63" s="11" t="s">
        <v>73</v>
      </c>
      <c r="G63" s="11" t="s">
        <v>68</v>
      </c>
      <c r="H63" s="11" t="str">
        <f t="shared" si="1"/>
        <v>Masculino</v>
      </c>
      <c r="I63" s="11" t="s">
        <v>345</v>
      </c>
      <c r="J63" s="12">
        <v>7</v>
      </c>
      <c r="K63" s="13">
        <f t="shared" si="2"/>
        <v>38500</v>
      </c>
      <c r="L63" s="14">
        <v>15706</v>
      </c>
      <c r="M63" s="15">
        <v>63</v>
      </c>
      <c r="N63" s="16">
        <f t="shared" si="3"/>
        <v>53693.350197436164</v>
      </c>
      <c r="O63" s="16" t="str">
        <f t="shared" si="4"/>
        <v>SI</v>
      </c>
      <c r="P63" s="17" t="s">
        <v>15</v>
      </c>
      <c r="Q63" s="18">
        <f t="shared" si="5"/>
        <v>16108.005059230847</v>
      </c>
      <c r="R63" s="18">
        <f t="shared" si="6"/>
        <v>590626.85217179777</v>
      </c>
      <c r="S63" s="19">
        <v>536933.5019743616</v>
      </c>
    </row>
    <row r="64" spans="1:19" ht="12.95" customHeight="1" x14ac:dyDescent="0.25">
      <c r="A64" s="11" t="s">
        <v>117</v>
      </c>
      <c r="B64" s="12" t="s">
        <v>13</v>
      </c>
      <c r="C64" s="12" t="str">
        <f t="shared" si="0"/>
        <v>Trabajador</v>
      </c>
      <c r="D64" s="11" t="s">
        <v>358</v>
      </c>
      <c r="E64" s="11" t="s">
        <v>53</v>
      </c>
      <c r="F64" s="11" t="s">
        <v>118</v>
      </c>
      <c r="G64" s="11" t="s">
        <v>68</v>
      </c>
      <c r="H64" s="11" t="str">
        <f t="shared" si="1"/>
        <v>Masculino</v>
      </c>
      <c r="I64" s="11" t="s">
        <v>63</v>
      </c>
      <c r="J64" s="12">
        <v>0</v>
      </c>
      <c r="K64" s="13">
        <f t="shared" si="2"/>
        <v>0</v>
      </c>
      <c r="L64" s="14">
        <v>18873</v>
      </c>
      <c r="M64" s="15">
        <v>55</v>
      </c>
      <c r="N64" s="16">
        <f t="shared" si="3"/>
        <v>404148.68927185377</v>
      </c>
      <c r="O64" s="16" t="str">
        <f t="shared" si="4"/>
        <v>NO</v>
      </c>
      <c r="P64" s="17">
        <v>7</v>
      </c>
      <c r="Q64" s="18">
        <f t="shared" si="5"/>
        <v>60622.303390778055</v>
      </c>
      <c r="R64" s="18">
        <f t="shared" si="6"/>
        <v>2222817.7909951955</v>
      </c>
      <c r="S64" s="19">
        <v>2020743.4463592686</v>
      </c>
    </row>
    <row r="65" spans="1:19" ht="12.95" customHeight="1" x14ac:dyDescent="0.25">
      <c r="A65" s="11" t="s">
        <v>282</v>
      </c>
      <c r="B65" s="12" t="s">
        <v>13</v>
      </c>
      <c r="C65" s="12" t="str">
        <f t="shared" si="0"/>
        <v>Trabajador</v>
      </c>
      <c r="D65" s="11" t="s">
        <v>359</v>
      </c>
      <c r="E65" s="11" t="s">
        <v>225</v>
      </c>
      <c r="F65" s="11" t="s">
        <v>264</v>
      </c>
      <c r="G65" s="11" t="s">
        <v>68</v>
      </c>
      <c r="H65" s="11" t="str">
        <f t="shared" si="1"/>
        <v>Masculino</v>
      </c>
      <c r="I65" s="11" t="s">
        <v>345</v>
      </c>
      <c r="J65" s="12">
        <v>4</v>
      </c>
      <c r="K65" s="13">
        <f t="shared" si="2"/>
        <v>0</v>
      </c>
      <c r="L65" s="14">
        <v>16346</v>
      </c>
      <c r="M65" s="15">
        <v>62</v>
      </c>
      <c r="N65" s="16">
        <f t="shared" si="3"/>
        <v>184942.02714547043</v>
      </c>
      <c r="O65" s="16" t="str">
        <f t="shared" si="4"/>
        <v>SI</v>
      </c>
      <c r="P65" s="17">
        <v>7</v>
      </c>
      <c r="Q65" s="18">
        <f t="shared" si="5"/>
        <v>55482.608143641126</v>
      </c>
      <c r="R65" s="18">
        <f t="shared" si="6"/>
        <v>2034362.2986001747</v>
      </c>
      <c r="S65" s="19">
        <v>1849420.2714547042</v>
      </c>
    </row>
    <row r="66" spans="1:19" ht="12.95" customHeight="1" x14ac:dyDescent="0.25">
      <c r="A66" s="11" t="s">
        <v>279</v>
      </c>
      <c r="B66" s="12" t="s">
        <v>13</v>
      </c>
      <c r="C66" s="12" t="str">
        <f t="shared" si="0"/>
        <v>Trabajador</v>
      </c>
      <c r="D66" s="11" t="s">
        <v>366</v>
      </c>
      <c r="E66" s="11" t="s">
        <v>218</v>
      </c>
      <c r="F66" s="11" t="s">
        <v>155</v>
      </c>
      <c r="G66" s="11" t="s">
        <v>1</v>
      </c>
      <c r="H66" s="11" t="str">
        <f t="shared" si="1"/>
        <v>Femenino</v>
      </c>
      <c r="I66" s="11" t="s">
        <v>345</v>
      </c>
      <c r="J66" s="12">
        <v>7</v>
      </c>
      <c r="K66" s="13">
        <f t="shared" si="2"/>
        <v>38500</v>
      </c>
      <c r="L66" s="14">
        <v>15546</v>
      </c>
      <c r="M66" s="15">
        <v>64</v>
      </c>
      <c r="N66" s="16">
        <f t="shared" si="3"/>
        <v>81914.684890087228</v>
      </c>
      <c r="O66" s="16" t="str">
        <f t="shared" si="4"/>
        <v>SI</v>
      </c>
      <c r="P66" s="17">
        <v>14</v>
      </c>
      <c r="Q66" s="18">
        <f t="shared" si="5"/>
        <v>24574.405467026165</v>
      </c>
      <c r="R66" s="18">
        <f t="shared" si="6"/>
        <v>901061.53379095939</v>
      </c>
      <c r="S66" s="19">
        <v>819146.84890087217</v>
      </c>
    </row>
    <row r="67" spans="1:19" ht="12.95" customHeight="1" x14ac:dyDescent="0.25">
      <c r="A67" s="11" t="s">
        <v>324</v>
      </c>
      <c r="B67" s="12" t="s">
        <v>12</v>
      </c>
      <c r="C67" s="12" t="str">
        <f t="shared" si="0"/>
        <v>Ejecutivo</v>
      </c>
      <c r="D67" s="11" t="s">
        <v>359</v>
      </c>
      <c r="E67" s="11" t="s">
        <v>281</v>
      </c>
      <c r="F67" s="11" t="s">
        <v>325</v>
      </c>
      <c r="G67" s="11" t="s">
        <v>68</v>
      </c>
      <c r="H67" s="11" t="str">
        <f t="shared" si="1"/>
        <v>Masculino</v>
      </c>
      <c r="I67" s="11" t="s">
        <v>345</v>
      </c>
      <c r="J67" s="12">
        <v>1</v>
      </c>
      <c r="K67" s="13">
        <f t="shared" si="2"/>
        <v>5500</v>
      </c>
      <c r="L67" s="14">
        <v>22690</v>
      </c>
      <c r="M67" s="15">
        <v>44</v>
      </c>
      <c r="N67" s="16">
        <f t="shared" si="3"/>
        <v>35006.700000000004</v>
      </c>
      <c r="O67" s="16" t="str">
        <f t="shared" si="4"/>
        <v>NO</v>
      </c>
      <c r="P67" s="17" t="s">
        <v>16</v>
      </c>
      <c r="Q67" s="18">
        <f t="shared" si="5"/>
        <v>0</v>
      </c>
      <c r="R67" s="18">
        <f t="shared" si="6"/>
        <v>367570.35</v>
      </c>
      <c r="S67" s="19">
        <v>350067</v>
      </c>
    </row>
    <row r="68" spans="1:19" ht="12.95" customHeight="1" x14ac:dyDescent="0.25">
      <c r="A68" s="11" t="s">
        <v>159</v>
      </c>
      <c r="B68" s="12" t="s">
        <v>13</v>
      </c>
      <c r="C68" s="12" t="str">
        <f t="shared" si="0"/>
        <v>Trabajador</v>
      </c>
      <c r="D68" s="11" t="s">
        <v>371</v>
      </c>
      <c r="E68" s="11" t="s">
        <v>158</v>
      </c>
      <c r="F68" s="11" t="s">
        <v>83</v>
      </c>
      <c r="G68" s="11" t="s">
        <v>68</v>
      </c>
      <c r="H68" s="11" t="str">
        <f t="shared" si="1"/>
        <v>Masculino</v>
      </c>
      <c r="I68" s="11" t="s">
        <v>181</v>
      </c>
      <c r="J68" s="12">
        <v>5</v>
      </c>
      <c r="K68" s="13">
        <f t="shared" si="2"/>
        <v>0</v>
      </c>
      <c r="L68" s="14">
        <v>16629</v>
      </c>
      <c r="M68" s="15">
        <v>61</v>
      </c>
      <c r="N68" s="16">
        <f t="shared" si="3"/>
        <v>341000.91854495235</v>
      </c>
      <c r="O68" s="16" t="str">
        <f t="shared" si="4"/>
        <v>SI</v>
      </c>
      <c r="P68" s="17">
        <v>7</v>
      </c>
      <c r="Q68" s="18">
        <f t="shared" si="5"/>
        <v>51150.137781742851</v>
      </c>
      <c r="R68" s="18">
        <f t="shared" si="6"/>
        <v>1875505.0519972378</v>
      </c>
      <c r="S68" s="19">
        <v>1705004.5927247617</v>
      </c>
    </row>
    <row r="69" spans="1:19" ht="12.95" customHeight="1" x14ac:dyDescent="0.25">
      <c r="A69" s="11" t="s">
        <v>141</v>
      </c>
      <c r="B69" s="12" t="s">
        <v>12</v>
      </c>
      <c r="C69" s="12" t="str">
        <f t="shared" si="0"/>
        <v>Ejecutivo</v>
      </c>
      <c r="D69" s="11" t="s">
        <v>360</v>
      </c>
      <c r="E69" s="11" t="s">
        <v>142</v>
      </c>
      <c r="F69" s="11" t="s">
        <v>67</v>
      </c>
      <c r="G69" s="11" t="s">
        <v>68</v>
      </c>
      <c r="H69" s="11" t="str">
        <f t="shared" si="1"/>
        <v>Masculino</v>
      </c>
      <c r="I69" s="11" t="s">
        <v>63</v>
      </c>
      <c r="J69" s="12">
        <v>5</v>
      </c>
      <c r="K69" s="13">
        <f t="shared" si="2"/>
        <v>0</v>
      </c>
      <c r="L69" s="14">
        <v>16942</v>
      </c>
      <c r="M69" s="15">
        <v>60</v>
      </c>
      <c r="N69" s="16">
        <f t="shared" si="3"/>
        <v>361128.06237885146</v>
      </c>
      <c r="O69" s="16" t="str">
        <f t="shared" si="4"/>
        <v>NO</v>
      </c>
      <c r="P69" s="17" t="s">
        <v>15</v>
      </c>
      <c r="Q69" s="18">
        <f t="shared" si="5"/>
        <v>54169.20935682772</v>
      </c>
      <c r="R69" s="18">
        <f t="shared" si="6"/>
        <v>1986204.3430836829</v>
      </c>
      <c r="S69" s="19">
        <v>1805640.3118942573</v>
      </c>
    </row>
    <row r="70" spans="1:19" ht="12.95" customHeight="1" x14ac:dyDescent="0.25">
      <c r="A70" s="11" t="s">
        <v>119</v>
      </c>
      <c r="B70" s="12" t="s">
        <v>13</v>
      </c>
      <c r="C70" s="12" t="str">
        <f t="shared" ref="C70:C133" si="7">IF(B70="B","Trabajador","Ejecutivo")</f>
        <v>Trabajador</v>
      </c>
      <c r="D70" s="11" t="s">
        <v>358</v>
      </c>
      <c r="E70" s="11" t="s">
        <v>149</v>
      </c>
      <c r="F70" s="11" t="s">
        <v>55</v>
      </c>
      <c r="G70" s="11" t="s">
        <v>68</v>
      </c>
      <c r="H70" s="11" t="str">
        <f t="shared" ref="H70:H133" si="8">IF(G70="M","Masculino","Femenino")</f>
        <v>Masculino</v>
      </c>
      <c r="I70" s="11" t="s">
        <v>63</v>
      </c>
      <c r="J70" s="12">
        <v>3</v>
      </c>
      <c r="K70" s="13">
        <f t="shared" ref="K70:K133" si="9">IF(S70&lt;1000000,J70*5500,0)</f>
        <v>0</v>
      </c>
      <c r="L70" s="14">
        <v>15432</v>
      </c>
      <c r="M70" s="15">
        <v>64</v>
      </c>
      <c r="N70" s="16">
        <f t="shared" ref="N70:N133" si="10">IF(I70="Rancagua",10%*S70,20%*S70)</f>
        <v>440101.25920495903</v>
      </c>
      <c r="O70" s="16" t="str">
        <f t="shared" ref="O70:O133" si="11">IF(M70&gt;60,"SI","NO")</f>
        <v>SI</v>
      </c>
      <c r="P70" s="17">
        <v>8</v>
      </c>
      <c r="Q70" s="18">
        <f t="shared" ref="Q70:Q133" si="12">IF(P70="",0,3%*S70)</f>
        <v>66015.188880743852</v>
      </c>
      <c r="R70" s="18">
        <f t="shared" ref="R70:R133" si="13">IF(M70&gt;=50,S70+10%*S70,S70+5%*S70)</f>
        <v>2420556.9256272744</v>
      </c>
      <c r="S70" s="19">
        <v>2200506.2960247952</v>
      </c>
    </row>
    <row r="71" spans="1:19" ht="12.95" customHeight="1" x14ac:dyDescent="0.25">
      <c r="A71" s="11" t="s">
        <v>308</v>
      </c>
      <c r="B71" s="12" t="s">
        <v>13</v>
      </c>
      <c r="C71" s="12" t="str">
        <f t="shared" si="7"/>
        <v>Trabajador</v>
      </c>
      <c r="D71" s="11" t="s">
        <v>358</v>
      </c>
      <c r="E71" s="11" t="s">
        <v>307</v>
      </c>
      <c r="F71" s="11" t="s">
        <v>309</v>
      </c>
      <c r="G71" s="11" t="s">
        <v>68</v>
      </c>
      <c r="H71" s="11" t="str">
        <f t="shared" si="8"/>
        <v>Masculino</v>
      </c>
      <c r="I71" s="11" t="s">
        <v>345</v>
      </c>
      <c r="J71" s="12">
        <v>5</v>
      </c>
      <c r="K71" s="13">
        <f t="shared" si="9"/>
        <v>0</v>
      </c>
      <c r="L71" s="14">
        <v>15130</v>
      </c>
      <c r="M71" s="15">
        <v>65</v>
      </c>
      <c r="N71" s="16">
        <f t="shared" si="10"/>
        <v>184541.75469449678</v>
      </c>
      <c r="O71" s="16" t="str">
        <f t="shared" si="11"/>
        <v>SI</v>
      </c>
      <c r="P71" s="17">
        <v>5</v>
      </c>
      <c r="Q71" s="18">
        <f t="shared" si="12"/>
        <v>55362.526408349026</v>
      </c>
      <c r="R71" s="18">
        <f t="shared" si="13"/>
        <v>2029959.3016394645</v>
      </c>
      <c r="S71" s="19">
        <v>1845417.5469449677</v>
      </c>
    </row>
    <row r="72" spans="1:19" ht="12.95" customHeight="1" x14ac:dyDescent="0.25">
      <c r="A72" s="11" t="s">
        <v>347</v>
      </c>
      <c r="B72" s="12" t="s">
        <v>12</v>
      </c>
      <c r="C72" s="12" t="str">
        <f t="shared" si="7"/>
        <v>Ejecutivo</v>
      </c>
      <c r="D72" s="11" t="s">
        <v>369</v>
      </c>
      <c r="E72" s="11" t="s">
        <v>348</v>
      </c>
      <c r="F72" s="11" t="s">
        <v>70</v>
      </c>
      <c r="G72" s="11" t="s">
        <v>68</v>
      </c>
      <c r="H72" s="11" t="str">
        <f t="shared" si="8"/>
        <v>Masculino</v>
      </c>
      <c r="I72" s="11" t="s">
        <v>345</v>
      </c>
      <c r="J72" s="12">
        <v>5</v>
      </c>
      <c r="K72" s="13">
        <f t="shared" si="9"/>
        <v>0</v>
      </c>
      <c r="L72" s="14">
        <v>19603</v>
      </c>
      <c r="M72" s="15">
        <v>53</v>
      </c>
      <c r="N72" s="16">
        <f t="shared" si="10"/>
        <v>140000</v>
      </c>
      <c r="O72" s="16" t="str">
        <f t="shared" si="11"/>
        <v>NO</v>
      </c>
      <c r="P72" s="17" t="s">
        <v>15</v>
      </c>
      <c r="Q72" s="18">
        <f t="shared" si="12"/>
        <v>42000</v>
      </c>
      <c r="R72" s="18">
        <f t="shared" si="13"/>
        <v>1540000</v>
      </c>
      <c r="S72" s="19">
        <v>1400000</v>
      </c>
    </row>
    <row r="73" spans="1:19" ht="12.95" customHeight="1" x14ac:dyDescent="0.25">
      <c r="A73" s="11" t="s">
        <v>222</v>
      </c>
      <c r="B73" s="12" t="s">
        <v>12</v>
      </c>
      <c r="C73" s="12" t="str">
        <f t="shared" si="7"/>
        <v>Ejecutivo</v>
      </c>
      <c r="D73" s="11" t="s">
        <v>367</v>
      </c>
      <c r="E73" s="11" t="s">
        <v>64</v>
      </c>
      <c r="F73" s="11" t="s">
        <v>71</v>
      </c>
      <c r="G73" s="11" t="s">
        <v>68</v>
      </c>
      <c r="H73" s="11" t="str">
        <f t="shared" si="8"/>
        <v>Masculino</v>
      </c>
      <c r="I73" s="11" t="s">
        <v>345</v>
      </c>
      <c r="J73" s="12">
        <v>8</v>
      </c>
      <c r="K73" s="13">
        <f t="shared" si="9"/>
        <v>0</v>
      </c>
      <c r="L73" s="14">
        <v>19177</v>
      </c>
      <c r="M73" s="15">
        <v>54</v>
      </c>
      <c r="N73" s="16">
        <f t="shared" si="10"/>
        <v>150000</v>
      </c>
      <c r="O73" s="16" t="str">
        <f t="shared" si="11"/>
        <v>NO</v>
      </c>
      <c r="P73" s="17" t="s">
        <v>15</v>
      </c>
      <c r="Q73" s="18">
        <f t="shared" si="12"/>
        <v>45000</v>
      </c>
      <c r="R73" s="18">
        <f t="shared" si="13"/>
        <v>1650000</v>
      </c>
      <c r="S73" s="19">
        <v>1500000</v>
      </c>
    </row>
    <row r="74" spans="1:19" ht="12.95" customHeight="1" x14ac:dyDescent="0.25">
      <c r="A74" s="11" t="s">
        <v>234</v>
      </c>
      <c r="B74" s="12" t="s">
        <v>12</v>
      </c>
      <c r="C74" s="12" t="str">
        <f t="shared" si="7"/>
        <v>Ejecutivo</v>
      </c>
      <c r="D74" s="11" t="s">
        <v>373</v>
      </c>
      <c r="E74" s="11" t="s">
        <v>72</v>
      </c>
      <c r="F74" s="11" t="s">
        <v>70</v>
      </c>
      <c r="G74" s="11" t="s">
        <v>68</v>
      </c>
      <c r="H74" s="11" t="str">
        <f t="shared" si="8"/>
        <v>Masculino</v>
      </c>
      <c r="I74" s="11" t="s">
        <v>345</v>
      </c>
      <c r="J74" s="12">
        <v>4</v>
      </c>
      <c r="K74" s="13">
        <f t="shared" si="9"/>
        <v>22000</v>
      </c>
      <c r="L74" s="14">
        <v>16498</v>
      </c>
      <c r="M74" s="15">
        <v>61</v>
      </c>
      <c r="N74" s="16">
        <f t="shared" si="10"/>
        <v>27554.296620789668</v>
      </c>
      <c r="O74" s="16" t="str">
        <f t="shared" si="11"/>
        <v>SI</v>
      </c>
      <c r="P74" s="17" t="s">
        <v>15</v>
      </c>
      <c r="Q74" s="18">
        <f t="shared" si="12"/>
        <v>8266.2889862368993</v>
      </c>
      <c r="R74" s="18">
        <f t="shared" si="13"/>
        <v>303097.26282868633</v>
      </c>
      <c r="S74" s="19">
        <v>275542.96620789665</v>
      </c>
    </row>
    <row r="75" spans="1:19" ht="12.95" customHeight="1" x14ac:dyDescent="0.25">
      <c r="A75" s="11" t="s">
        <v>156</v>
      </c>
      <c r="B75" s="12" t="s">
        <v>13</v>
      </c>
      <c r="C75" s="12" t="str">
        <f t="shared" si="7"/>
        <v>Trabajador</v>
      </c>
      <c r="D75" s="11" t="s">
        <v>371</v>
      </c>
      <c r="E75" s="11" t="s">
        <v>182</v>
      </c>
      <c r="F75" s="11" t="s">
        <v>23</v>
      </c>
      <c r="G75" s="11" t="s">
        <v>68</v>
      </c>
      <c r="H75" s="11" t="str">
        <f t="shared" si="8"/>
        <v>Masculino</v>
      </c>
      <c r="I75" s="11" t="s">
        <v>181</v>
      </c>
      <c r="J75" s="12">
        <v>9</v>
      </c>
      <c r="K75" s="13">
        <f t="shared" si="9"/>
        <v>49500</v>
      </c>
      <c r="L75" s="14">
        <v>23391</v>
      </c>
      <c r="M75" s="15">
        <v>42</v>
      </c>
      <c r="N75" s="16">
        <f t="shared" si="10"/>
        <v>186000</v>
      </c>
      <c r="O75" s="16" t="str">
        <f t="shared" si="11"/>
        <v>NO</v>
      </c>
      <c r="P75" s="17">
        <v>3</v>
      </c>
      <c r="Q75" s="18">
        <f t="shared" si="12"/>
        <v>27900</v>
      </c>
      <c r="R75" s="18">
        <f t="shared" si="13"/>
        <v>976500</v>
      </c>
      <c r="S75" s="19">
        <v>930000</v>
      </c>
    </row>
    <row r="76" spans="1:19" ht="12.95" customHeight="1" x14ac:dyDescent="0.25">
      <c r="A76" s="11" t="s">
        <v>59</v>
      </c>
      <c r="B76" s="12" t="s">
        <v>13</v>
      </c>
      <c r="C76" s="12" t="str">
        <f t="shared" si="7"/>
        <v>Trabajador</v>
      </c>
      <c r="D76" s="11" t="s">
        <v>358</v>
      </c>
      <c r="E76" s="11" t="s">
        <v>57</v>
      </c>
      <c r="F76" s="11" t="s">
        <v>58</v>
      </c>
      <c r="G76" s="11" t="s">
        <v>68</v>
      </c>
      <c r="H76" s="11" t="str">
        <f t="shared" si="8"/>
        <v>Masculino</v>
      </c>
      <c r="I76" s="11" t="s">
        <v>69</v>
      </c>
      <c r="J76" s="12">
        <v>5</v>
      </c>
      <c r="K76" s="13">
        <f t="shared" si="9"/>
        <v>27500</v>
      </c>
      <c r="L76" s="14">
        <v>16026</v>
      </c>
      <c r="M76" s="15">
        <v>63</v>
      </c>
      <c r="N76" s="16">
        <f t="shared" si="10"/>
        <v>75684.529976456819</v>
      </c>
      <c r="O76" s="16" t="str">
        <f t="shared" si="11"/>
        <v>SI</v>
      </c>
      <c r="P76" s="17">
        <v>7</v>
      </c>
      <c r="Q76" s="18">
        <f t="shared" si="12"/>
        <v>11352.679496468521</v>
      </c>
      <c r="R76" s="18">
        <f t="shared" si="13"/>
        <v>416264.91487051244</v>
      </c>
      <c r="S76" s="19">
        <v>378422.64988228405</v>
      </c>
    </row>
    <row r="77" spans="1:19" ht="12.95" customHeight="1" x14ac:dyDescent="0.25">
      <c r="A77" s="11" t="s">
        <v>277</v>
      </c>
      <c r="B77" s="12" t="s">
        <v>13</v>
      </c>
      <c r="C77" s="12" t="str">
        <f t="shared" si="7"/>
        <v>Trabajador</v>
      </c>
      <c r="D77" s="11" t="s">
        <v>371</v>
      </c>
      <c r="E77" s="11" t="s">
        <v>275</v>
      </c>
      <c r="F77" s="11" t="s">
        <v>29</v>
      </c>
      <c r="G77" s="11" t="s">
        <v>68</v>
      </c>
      <c r="H77" s="11" t="str">
        <f t="shared" si="8"/>
        <v>Masculino</v>
      </c>
      <c r="I77" s="11" t="s">
        <v>181</v>
      </c>
      <c r="J77" s="12">
        <v>7</v>
      </c>
      <c r="K77" s="13">
        <f t="shared" si="9"/>
        <v>38500</v>
      </c>
      <c r="L77" s="14">
        <v>20798</v>
      </c>
      <c r="M77" s="15">
        <v>49</v>
      </c>
      <c r="N77" s="16">
        <f t="shared" si="10"/>
        <v>190000</v>
      </c>
      <c r="O77" s="16" t="str">
        <f t="shared" si="11"/>
        <v>NO</v>
      </c>
      <c r="P77" s="17">
        <v>8</v>
      </c>
      <c r="Q77" s="18">
        <f t="shared" si="12"/>
        <v>28500</v>
      </c>
      <c r="R77" s="18">
        <f t="shared" si="13"/>
        <v>997500</v>
      </c>
      <c r="S77" s="19">
        <v>950000</v>
      </c>
    </row>
    <row r="78" spans="1:19" ht="12.95" customHeight="1" x14ac:dyDescent="0.25">
      <c r="A78" s="11" t="s">
        <v>336</v>
      </c>
      <c r="B78" s="12" t="s">
        <v>13</v>
      </c>
      <c r="C78" s="12" t="str">
        <f t="shared" si="7"/>
        <v>Trabajador</v>
      </c>
      <c r="D78" s="11" t="s">
        <v>371</v>
      </c>
      <c r="E78" s="11" t="s">
        <v>337</v>
      </c>
      <c r="F78" s="11" t="s">
        <v>179</v>
      </c>
      <c r="G78" s="11" t="s">
        <v>68</v>
      </c>
      <c r="H78" s="11" t="str">
        <f t="shared" si="8"/>
        <v>Masculino</v>
      </c>
      <c r="I78" s="11" t="s">
        <v>334</v>
      </c>
      <c r="J78" s="12">
        <v>3</v>
      </c>
      <c r="K78" s="13">
        <f t="shared" si="9"/>
        <v>0</v>
      </c>
      <c r="L78" s="14">
        <v>15537</v>
      </c>
      <c r="M78" s="15">
        <v>64</v>
      </c>
      <c r="N78" s="16">
        <f t="shared" si="10"/>
        <v>502691.46579398215</v>
      </c>
      <c r="O78" s="16" t="str">
        <f t="shared" si="11"/>
        <v>SI</v>
      </c>
      <c r="P78" s="17">
        <v>3</v>
      </c>
      <c r="Q78" s="18">
        <f t="shared" si="12"/>
        <v>75403.719869097316</v>
      </c>
      <c r="R78" s="18">
        <f t="shared" si="13"/>
        <v>2764803.0618669018</v>
      </c>
      <c r="S78" s="19">
        <v>2513457.3289699107</v>
      </c>
    </row>
    <row r="79" spans="1:19" ht="12.95" customHeight="1" x14ac:dyDescent="0.25">
      <c r="A79" s="11" t="s">
        <v>214</v>
      </c>
      <c r="B79" s="12" t="s">
        <v>12</v>
      </c>
      <c r="C79" s="12" t="str">
        <f t="shared" si="7"/>
        <v>Ejecutivo</v>
      </c>
      <c r="D79" s="11" t="s">
        <v>369</v>
      </c>
      <c r="E79" s="11" t="s">
        <v>213</v>
      </c>
      <c r="F79" s="11" t="s">
        <v>74</v>
      </c>
      <c r="G79" s="11" t="s">
        <v>68</v>
      </c>
      <c r="H79" s="11" t="str">
        <f t="shared" si="8"/>
        <v>Masculino</v>
      </c>
      <c r="I79" s="11" t="s">
        <v>345</v>
      </c>
      <c r="J79" s="12">
        <v>5</v>
      </c>
      <c r="K79" s="13">
        <f t="shared" si="9"/>
        <v>0</v>
      </c>
      <c r="L79" s="14">
        <v>15924</v>
      </c>
      <c r="M79" s="15">
        <v>63</v>
      </c>
      <c r="N79" s="16">
        <f t="shared" si="10"/>
        <v>182449.85463960789</v>
      </c>
      <c r="O79" s="16" t="str">
        <f t="shared" si="11"/>
        <v>SI</v>
      </c>
      <c r="P79" s="17" t="s">
        <v>15</v>
      </c>
      <c r="Q79" s="18">
        <f t="shared" si="12"/>
        <v>54734.956391882362</v>
      </c>
      <c r="R79" s="18">
        <f t="shared" si="13"/>
        <v>2006948.4010356867</v>
      </c>
      <c r="S79" s="19">
        <v>1824498.5463960788</v>
      </c>
    </row>
    <row r="80" spans="1:19" ht="12.95" customHeight="1" x14ac:dyDescent="0.25">
      <c r="A80" s="11" t="s">
        <v>278</v>
      </c>
      <c r="B80" s="12" t="s">
        <v>13</v>
      </c>
      <c r="C80" s="12" t="str">
        <f t="shared" si="7"/>
        <v>Trabajador</v>
      </c>
      <c r="D80" s="11" t="s">
        <v>371</v>
      </c>
      <c r="E80" s="11" t="s">
        <v>275</v>
      </c>
      <c r="F80" s="11" t="s">
        <v>23</v>
      </c>
      <c r="G80" s="11" t="s">
        <v>68</v>
      </c>
      <c r="H80" s="11" t="str">
        <f t="shared" si="8"/>
        <v>Masculino</v>
      </c>
      <c r="I80" s="11" t="s">
        <v>181</v>
      </c>
      <c r="J80" s="12">
        <v>7</v>
      </c>
      <c r="K80" s="13">
        <f t="shared" si="9"/>
        <v>38500</v>
      </c>
      <c r="L80" s="14">
        <v>20806</v>
      </c>
      <c r="M80" s="15">
        <v>49</v>
      </c>
      <c r="N80" s="16">
        <f t="shared" si="10"/>
        <v>162000</v>
      </c>
      <c r="O80" s="16" t="str">
        <f t="shared" si="11"/>
        <v>NO</v>
      </c>
      <c r="P80" s="17">
        <v>14</v>
      </c>
      <c r="Q80" s="18">
        <f t="shared" si="12"/>
        <v>24300</v>
      </c>
      <c r="R80" s="18">
        <f t="shared" si="13"/>
        <v>850500</v>
      </c>
      <c r="S80" s="19">
        <v>810000</v>
      </c>
    </row>
    <row r="81" spans="1:19" ht="12.95" customHeight="1" x14ac:dyDescent="0.25">
      <c r="A81" s="11" t="s">
        <v>205</v>
      </c>
      <c r="B81" s="12" t="s">
        <v>13</v>
      </c>
      <c r="C81" s="12" t="str">
        <f t="shared" si="7"/>
        <v>Trabajador</v>
      </c>
      <c r="D81" s="11" t="s">
        <v>371</v>
      </c>
      <c r="E81" s="11" t="s">
        <v>184</v>
      </c>
      <c r="F81" s="11" t="s">
        <v>179</v>
      </c>
      <c r="G81" s="11" t="s">
        <v>68</v>
      </c>
      <c r="H81" s="11" t="str">
        <f t="shared" si="8"/>
        <v>Masculino</v>
      </c>
      <c r="I81" s="11" t="s">
        <v>181</v>
      </c>
      <c r="J81" s="12">
        <v>5</v>
      </c>
      <c r="K81" s="13">
        <f t="shared" si="9"/>
        <v>27500</v>
      </c>
      <c r="L81" s="14">
        <v>15654</v>
      </c>
      <c r="M81" s="15">
        <v>64</v>
      </c>
      <c r="N81" s="16">
        <f t="shared" si="10"/>
        <v>163347.44377940136</v>
      </c>
      <c r="O81" s="16" t="str">
        <f t="shared" si="11"/>
        <v>SI</v>
      </c>
      <c r="P81" s="17">
        <v>3</v>
      </c>
      <c r="Q81" s="18">
        <f t="shared" si="12"/>
        <v>24502.116566910205</v>
      </c>
      <c r="R81" s="18">
        <f t="shared" si="13"/>
        <v>898410.94078670745</v>
      </c>
      <c r="S81" s="19">
        <v>816737.21889700682</v>
      </c>
    </row>
    <row r="82" spans="1:19" ht="12.95" customHeight="1" x14ac:dyDescent="0.25">
      <c r="A82" s="11" t="s">
        <v>196</v>
      </c>
      <c r="B82" s="12" t="s">
        <v>13</v>
      </c>
      <c r="C82" s="12" t="str">
        <f t="shared" si="7"/>
        <v>Trabajador</v>
      </c>
      <c r="D82" s="11" t="s">
        <v>371</v>
      </c>
      <c r="E82" s="11" t="s">
        <v>20</v>
      </c>
      <c r="F82" s="11" t="s">
        <v>21</v>
      </c>
      <c r="G82" s="11" t="s">
        <v>68</v>
      </c>
      <c r="H82" s="11" t="str">
        <f t="shared" si="8"/>
        <v>Masculino</v>
      </c>
      <c r="I82" s="11" t="s">
        <v>181</v>
      </c>
      <c r="J82" s="12">
        <v>1</v>
      </c>
      <c r="K82" s="13">
        <f t="shared" si="9"/>
        <v>5500</v>
      </c>
      <c r="L82" s="14">
        <v>20481</v>
      </c>
      <c r="M82" s="15">
        <v>50</v>
      </c>
      <c r="N82" s="16">
        <f t="shared" si="10"/>
        <v>166000</v>
      </c>
      <c r="O82" s="16" t="str">
        <f t="shared" si="11"/>
        <v>NO</v>
      </c>
      <c r="P82" s="17">
        <v>13</v>
      </c>
      <c r="Q82" s="18">
        <f t="shared" si="12"/>
        <v>24900</v>
      </c>
      <c r="R82" s="18">
        <f t="shared" si="13"/>
        <v>913000</v>
      </c>
      <c r="S82" s="19">
        <v>830000</v>
      </c>
    </row>
    <row r="83" spans="1:19" ht="12.95" customHeight="1" x14ac:dyDescent="0.25">
      <c r="A83" s="11" t="s">
        <v>342</v>
      </c>
      <c r="B83" s="12" t="s">
        <v>13</v>
      </c>
      <c r="C83" s="12" t="str">
        <f t="shared" si="7"/>
        <v>Trabajador</v>
      </c>
      <c r="D83" s="11" t="s">
        <v>358</v>
      </c>
      <c r="E83" s="11" t="s">
        <v>283</v>
      </c>
      <c r="F83" s="11" t="s">
        <v>343</v>
      </c>
      <c r="G83" s="11" t="s">
        <v>68</v>
      </c>
      <c r="H83" s="11" t="str">
        <f t="shared" si="8"/>
        <v>Masculino</v>
      </c>
      <c r="I83" s="11" t="s">
        <v>374</v>
      </c>
      <c r="J83" s="12">
        <v>7</v>
      </c>
      <c r="K83" s="13">
        <f t="shared" si="9"/>
        <v>0</v>
      </c>
      <c r="L83" s="14">
        <v>16339</v>
      </c>
      <c r="M83" s="15">
        <v>62</v>
      </c>
      <c r="N83" s="16">
        <f t="shared" si="10"/>
        <v>492994.82395672961</v>
      </c>
      <c r="O83" s="16" t="str">
        <f t="shared" si="11"/>
        <v>SI</v>
      </c>
      <c r="P83" s="17">
        <v>7</v>
      </c>
      <c r="Q83" s="18">
        <f t="shared" si="12"/>
        <v>73949.223593509436</v>
      </c>
      <c r="R83" s="18">
        <f t="shared" si="13"/>
        <v>2711471.5317620127</v>
      </c>
      <c r="S83" s="19">
        <v>2464974.1197836478</v>
      </c>
    </row>
    <row r="84" spans="1:19" ht="12.95" customHeight="1" x14ac:dyDescent="0.25">
      <c r="A84" s="11" t="s">
        <v>299</v>
      </c>
      <c r="B84" s="12" t="s">
        <v>12</v>
      </c>
      <c r="C84" s="12" t="str">
        <f t="shared" si="7"/>
        <v>Ejecutivo</v>
      </c>
      <c r="D84" s="11" t="s">
        <v>370</v>
      </c>
      <c r="E84" s="11" t="s">
        <v>247</v>
      </c>
      <c r="F84" s="11" t="s">
        <v>293</v>
      </c>
      <c r="G84" s="11" t="s">
        <v>68</v>
      </c>
      <c r="H84" s="11" t="str">
        <f t="shared" si="8"/>
        <v>Masculino</v>
      </c>
      <c r="I84" s="11" t="s">
        <v>345</v>
      </c>
      <c r="J84" s="12">
        <v>2</v>
      </c>
      <c r="K84" s="13">
        <f t="shared" si="9"/>
        <v>11000</v>
      </c>
      <c r="L84" s="14">
        <v>14931</v>
      </c>
      <c r="M84" s="15">
        <v>66</v>
      </c>
      <c r="N84" s="16">
        <f t="shared" si="10"/>
        <v>89430.719225701177</v>
      </c>
      <c r="O84" s="16" t="str">
        <f t="shared" si="11"/>
        <v>SI</v>
      </c>
      <c r="P84" s="17">
        <v>5</v>
      </c>
      <c r="Q84" s="18">
        <f t="shared" si="12"/>
        <v>26829.21576771035</v>
      </c>
      <c r="R84" s="18">
        <f t="shared" si="13"/>
        <v>983737.91148271284</v>
      </c>
      <c r="S84" s="19">
        <v>894307.19225701166</v>
      </c>
    </row>
    <row r="85" spans="1:19" ht="12.95" customHeight="1" x14ac:dyDescent="0.25">
      <c r="A85" s="11" t="s">
        <v>124</v>
      </c>
      <c r="B85" s="12" t="s">
        <v>12</v>
      </c>
      <c r="C85" s="12" t="str">
        <f t="shared" si="7"/>
        <v>Ejecutivo</v>
      </c>
      <c r="D85" s="11" t="s">
        <v>357</v>
      </c>
      <c r="E85" s="11" t="s">
        <v>125</v>
      </c>
      <c r="F85" s="11" t="s">
        <v>126</v>
      </c>
      <c r="G85" s="11" t="s">
        <v>68</v>
      </c>
      <c r="H85" s="11" t="str">
        <f t="shared" si="8"/>
        <v>Masculino</v>
      </c>
      <c r="I85" s="11" t="s">
        <v>63</v>
      </c>
      <c r="J85" s="12">
        <v>4</v>
      </c>
      <c r="K85" s="13">
        <f t="shared" si="9"/>
        <v>0</v>
      </c>
      <c r="L85" s="14">
        <v>22737</v>
      </c>
      <c r="M85" s="15">
        <v>44</v>
      </c>
      <c r="N85" s="16">
        <f t="shared" si="10"/>
        <v>300000</v>
      </c>
      <c r="O85" s="16" t="str">
        <f t="shared" si="11"/>
        <v>NO</v>
      </c>
      <c r="P85" s="17" t="s">
        <v>15</v>
      </c>
      <c r="Q85" s="18">
        <f t="shared" si="12"/>
        <v>45000</v>
      </c>
      <c r="R85" s="18">
        <f t="shared" si="13"/>
        <v>1575000</v>
      </c>
      <c r="S85" s="19">
        <v>1500000</v>
      </c>
    </row>
    <row r="86" spans="1:19" ht="12.95" customHeight="1" x14ac:dyDescent="0.25">
      <c r="A86" s="11" t="s">
        <v>102</v>
      </c>
      <c r="B86" s="12" t="s">
        <v>12</v>
      </c>
      <c r="C86" s="12" t="str">
        <f t="shared" si="7"/>
        <v>Ejecutivo</v>
      </c>
      <c r="D86" s="11" t="s">
        <v>373</v>
      </c>
      <c r="E86" s="11" t="s">
        <v>103</v>
      </c>
      <c r="F86" s="11" t="s">
        <v>71</v>
      </c>
      <c r="G86" s="11" t="s">
        <v>68</v>
      </c>
      <c r="H86" s="11" t="str">
        <f t="shared" si="8"/>
        <v>Masculino</v>
      </c>
      <c r="I86" s="11" t="s">
        <v>69</v>
      </c>
      <c r="J86" s="12">
        <v>7</v>
      </c>
      <c r="K86" s="13">
        <f t="shared" si="9"/>
        <v>0</v>
      </c>
      <c r="L86" s="14">
        <v>24402</v>
      </c>
      <c r="M86" s="15">
        <v>40</v>
      </c>
      <c r="N86" s="16">
        <f t="shared" si="10"/>
        <v>300000</v>
      </c>
      <c r="O86" s="16" t="str">
        <f t="shared" si="11"/>
        <v>NO</v>
      </c>
      <c r="P86" s="17" t="s">
        <v>15</v>
      </c>
      <c r="Q86" s="18">
        <f t="shared" si="12"/>
        <v>45000</v>
      </c>
      <c r="R86" s="18">
        <f t="shared" si="13"/>
        <v>1575000</v>
      </c>
      <c r="S86" s="19">
        <v>1500000</v>
      </c>
    </row>
    <row r="87" spans="1:19" ht="12.95" customHeight="1" x14ac:dyDescent="0.25">
      <c r="A87" s="11" t="s">
        <v>93</v>
      </c>
      <c r="B87" s="12" t="s">
        <v>12</v>
      </c>
      <c r="C87" s="12" t="str">
        <f t="shared" si="7"/>
        <v>Ejecutivo</v>
      </c>
      <c r="D87" s="11" t="s">
        <v>373</v>
      </c>
      <c r="E87" s="11" t="s">
        <v>92</v>
      </c>
      <c r="F87" s="11" t="s">
        <v>70</v>
      </c>
      <c r="G87" s="11" t="s">
        <v>68</v>
      </c>
      <c r="H87" s="11" t="str">
        <f t="shared" si="8"/>
        <v>Masculino</v>
      </c>
      <c r="I87" s="11" t="s">
        <v>69</v>
      </c>
      <c r="J87" s="12">
        <v>8</v>
      </c>
      <c r="K87" s="13">
        <f t="shared" si="9"/>
        <v>0</v>
      </c>
      <c r="L87" s="14">
        <v>17451</v>
      </c>
      <c r="M87" s="15">
        <v>59</v>
      </c>
      <c r="N87" s="16">
        <f t="shared" si="10"/>
        <v>361128.06237885146</v>
      </c>
      <c r="O87" s="16" t="str">
        <f t="shared" si="11"/>
        <v>NO</v>
      </c>
      <c r="P87" s="17" t="s">
        <v>15</v>
      </c>
      <c r="Q87" s="18">
        <f t="shared" si="12"/>
        <v>54169.20935682772</v>
      </c>
      <c r="R87" s="18">
        <f t="shared" si="13"/>
        <v>1986204.3430836829</v>
      </c>
      <c r="S87" s="19">
        <v>1805640.3118942573</v>
      </c>
    </row>
    <row r="88" spans="1:19" ht="12.95" customHeight="1" x14ac:dyDescent="0.25">
      <c r="A88" s="11" t="s">
        <v>162</v>
      </c>
      <c r="B88" s="12" t="s">
        <v>13</v>
      </c>
      <c r="C88" s="12" t="str">
        <f t="shared" si="7"/>
        <v>Trabajador</v>
      </c>
      <c r="D88" s="11" t="s">
        <v>371</v>
      </c>
      <c r="E88" s="11" t="s">
        <v>160</v>
      </c>
      <c r="F88" s="11" t="s">
        <v>179</v>
      </c>
      <c r="G88" s="11" t="s">
        <v>68</v>
      </c>
      <c r="H88" s="11" t="str">
        <f t="shared" si="8"/>
        <v>Masculino</v>
      </c>
      <c r="I88" s="11" t="s">
        <v>181</v>
      </c>
      <c r="J88" s="12">
        <v>6</v>
      </c>
      <c r="K88" s="13">
        <f t="shared" si="9"/>
        <v>0</v>
      </c>
      <c r="L88" s="14">
        <v>16771</v>
      </c>
      <c r="M88" s="15">
        <v>61</v>
      </c>
      <c r="N88" s="16">
        <f t="shared" si="10"/>
        <v>284648.79589578416</v>
      </c>
      <c r="O88" s="16" t="str">
        <f t="shared" si="11"/>
        <v>SI</v>
      </c>
      <c r="P88" s="17">
        <v>3</v>
      </c>
      <c r="Q88" s="18">
        <f t="shared" si="12"/>
        <v>42697.31938436762</v>
      </c>
      <c r="R88" s="18">
        <f t="shared" si="13"/>
        <v>1565568.3774268129</v>
      </c>
      <c r="S88" s="19">
        <v>1423243.9794789208</v>
      </c>
    </row>
    <row r="89" spans="1:19" ht="12.95" customHeight="1" x14ac:dyDescent="0.25">
      <c r="A89" s="11" t="s">
        <v>100</v>
      </c>
      <c r="B89" s="12" t="s">
        <v>12</v>
      </c>
      <c r="C89" s="12" t="str">
        <f t="shared" si="7"/>
        <v>Ejecutivo</v>
      </c>
      <c r="D89" s="11" t="s">
        <v>373</v>
      </c>
      <c r="E89" s="11" t="s">
        <v>101</v>
      </c>
      <c r="F89" s="11" t="s">
        <v>67</v>
      </c>
      <c r="G89" s="11" t="s">
        <v>68</v>
      </c>
      <c r="H89" s="11" t="str">
        <f t="shared" si="8"/>
        <v>Masculino</v>
      </c>
      <c r="I89" s="11" t="s">
        <v>69</v>
      </c>
      <c r="J89" s="12">
        <v>4</v>
      </c>
      <c r="K89" s="13">
        <f t="shared" si="9"/>
        <v>0</v>
      </c>
      <c r="L89" s="14">
        <v>23734</v>
      </c>
      <c r="M89" s="15">
        <v>41</v>
      </c>
      <c r="N89" s="16">
        <f t="shared" si="10"/>
        <v>300000</v>
      </c>
      <c r="O89" s="16" t="str">
        <f t="shared" si="11"/>
        <v>NO</v>
      </c>
      <c r="P89" s="17" t="s">
        <v>15</v>
      </c>
      <c r="Q89" s="18">
        <f t="shared" si="12"/>
        <v>45000</v>
      </c>
      <c r="R89" s="18">
        <f t="shared" si="13"/>
        <v>1575000</v>
      </c>
      <c r="S89" s="19">
        <v>1500000</v>
      </c>
    </row>
    <row r="90" spans="1:19" ht="12.95" customHeight="1" x14ac:dyDescent="0.25">
      <c r="A90" s="11" t="s">
        <v>153</v>
      </c>
      <c r="B90" s="12" t="s">
        <v>13</v>
      </c>
      <c r="C90" s="12" t="str">
        <f t="shared" si="7"/>
        <v>Trabajador</v>
      </c>
      <c r="D90" s="11" t="s">
        <v>358</v>
      </c>
      <c r="E90" s="11" t="s">
        <v>105</v>
      </c>
      <c r="F90" s="11" t="s">
        <v>154</v>
      </c>
      <c r="G90" s="11" t="s">
        <v>68</v>
      </c>
      <c r="H90" s="11" t="str">
        <f t="shared" si="8"/>
        <v>Masculino</v>
      </c>
      <c r="I90" s="11" t="s">
        <v>63</v>
      </c>
      <c r="J90" s="12">
        <v>3</v>
      </c>
      <c r="K90" s="13">
        <f t="shared" si="9"/>
        <v>16500</v>
      </c>
      <c r="L90" s="14">
        <v>17105</v>
      </c>
      <c r="M90" s="15">
        <v>60</v>
      </c>
      <c r="N90" s="16">
        <f t="shared" si="10"/>
        <v>119147.13134803029</v>
      </c>
      <c r="O90" s="16" t="str">
        <f t="shared" si="11"/>
        <v>NO</v>
      </c>
      <c r="P90" s="17">
        <v>13</v>
      </c>
      <c r="Q90" s="18">
        <f t="shared" si="12"/>
        <v>17872.069702204542</v>
      </c>
      <c r="R90" s="18">
        <f t="shared" si="13"/>
        <v>655309.22241416667</v>
      </c>
      <c r="S90" s="19">
        <v>595735.65674015146</v>
      </c>
    </row>
    <row r="91" spans="1:19" ht="12.95" customHeight="1" x14ac:dyDescent="0.25">
      <c r="A91" s="11" t="s">
        <v>341</v>
      </c>
      <c r="B91" s="12" t="s">
        <v>13</v>
      </c>
      <c r="C91" s="12" t="str">
        <f t="shared" si="7"/>
        <v>Trabajador</v>
      </c>
      <c r="D91" s="11" t="s">
        <v>360</v>
      </c>
      <c r="E91" s="11" t="s">
        <v>133</v>
      </c>
      <c r="F91" s="11" t="s">
        <v>28</v>
      </c>
      <c r="G91" s="11" t="s">
        <v>68</v>
      </c>
      <c r="H91" s="11" t="str">
        <f t="shared" si="8"/>
        <v>Masculino</v>
      </c>
      <c r="I91" s="11" t="s">
        <v>334</v>
      </c>
      <c r="J91" s="12">
        <v>7</v>
      </c>
      <c r="K91" s="13">
        <f t="shared" si="9"/>
        <v>38500</v>
      </c>
      <c r="L91" s="14">
        <v>17960</v>
      </c>
      <c r="M91" s="15">
        <v>57</v>
      </c>
      <c r="N91" s="16">
        <f t="shared" si="10"/>
        <v>52972.293961041214</v>
      </c>
      <c r="O91" s="16" t="str">
        <f t="shared" si="11"/>
        <v>NO</v>
      </c>
      <c r="P91" s="17">
        <v>3</v>
      </c>
      <c r="Q91" s="18">
        <f t="shared" si="12"/>
        <v>7945.8440941561812</v>
      </c>
      <c r="R91" s="18">
        <f t="shared" si="13"/>
        <v>291347.61678572668</v>
      </c>
      <c r="S91" s="19">
        <v>264861.46980520606</v>
      </c>
    </row>
    <row r="92" spans="1:19" ht="12.95" customHeight="1" x14ac:dyDescent="0.25">
      <c r="A92" s="11" t="s">
        <v>248</v>
      </c>
      <c r="B92" s="12" t="s">
        <v>12</v>
      </c>
      <c r="C92" s="12" t="str">
        <f t="shared" si="7"/>
        <v>Ejecutivo</v>
      </c>
      <c r="D92" s="11" t="s">
        <v>370</v>
      </c>
      <c r="E92" s="11" t="s">
        <v>249</v>
      </c>
      <c r="F92" s="11" t="s">
        <v>70</v>
      </c>
      <c r="G92" s="11" t="s">
        <v>68</v>
      </c>
      <c r="H92" s="11" t="str">
        <f t="shared" si="8"/>
        <v>Masculino</v>
      </c>
      <c r="I92" s="11" t="s">
        <v>345</v>
      </c>
      <c r="J92" s="12">
        <v>9</v>
      </c>
      <c r="K92" s="13">
        <f t="shared" si="9"/>
        <v>49500</v>
      </c>
      <c r="L92" s="14">
        <v>17678</v>
      </c>
      <c r="M92" s="15">
        <v>58</v>
      </c>
      <c r="N92" s="16">
        <f t="shared" si="10"/>
        <v>82140.508400231658</v>
      </c>
      <c r="O92" s="16" t="str">
        <f t="shared" si="11"/>
        <v>NO</v>
      </c>
      <c r="P92" s="17" t="s">
        <v>15</v>
      </c>
      <c r="Q92" s="18">
        <f t="shared" si="12"/>
        <v>24642.152520069496</v>
      </c>
      <c r="R92" s="18">
        <f t="shared" si="13"/>
        <v>903545.5924025483</v>
      </c>
      <c r="S92" s="19">
        <v>821405.08400231658</v>
      </c>
    </row>
    <row r="93" spans="1:19" ht="12.95" customHeight="1" x14ac:dyDescent="0.25">
      <c r="A93" s="11" t="s">
        <v>300</v>
      </c>
      <c r="B93" s="12" t="s">
        <v>13</v>
      </c>
      <c r="C93" s="12" t="str">
        <f t="shared" si="7"/>
        <v>Trabajador</v>
      </c>
      <c r="D93" s="11" t="s">
        <v>370</v>
      </c>
      <c r="E93" s="11" t="s">
        <v>247</v>
      </c>
      <c r="F93" s="11" t="s">
        <v>34</v>
      </c>
      <c r="G93" s="11" t="s">
        <v>68</v>
      </c>
      <c r="H93" s="11" t="str">
        <f t="shared" si="8"/>
        <v>Masculino</v>
      </c>
      <c r="I93" s="11" t="s">
        <v>345</v>
      </c>
      <c r="J93" s="12">
        <v>2</v>
      </c>
      <c r="K93" s="13">
        <f t="shared" si="9"/>
        <v>0</v>
      </c>
      <c r="L93" s="14">
        <v>16401</v>
      </c>
      <c r="M93" s="15">
        <v>62</v>
      </c>
      <c r="N93" s="16">
        <f t="shared" si="10"/>
        <v>161169.98306218159</v>
      </c>
      <c r="O93" s="16" t="str">
        <f t="shared" si="11"/>
        <v>SI</v>
      </c>
      <c r="P93" s="17">
        <v>7</v>
      </c>
      <c r="Q93" s="18">
        <f t="shared" si="12"/>
        <v>48350.994918654469</v>
      </c>
      <c r="R93" s="18">
        <f t="shared" si="13"/>
        <v>1772869.8136839974</v>
      </c>
      <c r="S93" s="19">
        <v>1611699.8306218158</v>
      </c>
    </row>
    <row r="94" spans="1:19" ht="12.95" customHeight="1" x14ac:dyDescent="0.25">
      <c r="A94" s="11" t="s">
        <v>273</v>
      </c>
      <c r="B94" s="12" t="s">
        <v>13</v>
      </c>
      <c r="C94" s="12" t="str">
        <f t="shared" si="7"/>
        <v>Trabajador</v>
      </c>
      <c r="D94" s="11" t="s">
        <v>371</v>
      </c>
      <c r="E94" s="11" t="s">
        <v>77</v>
      </c>
      <c r="F94" s="11" t="s">
        <v>23</v>
      </c>
      <c r="G94" s="11" t="s">
        <v>68</v>
      </c>
      <c r="H94" s="11" t="str">
        <f t="shared" si="8"/>
        <v>Masculino</v>
      </c>
      <c r="I94" s="11" t="s">
        <v>181</v>
      </c>
      <c r="J94" s="12">
        <v>0</v>
      </c>
      <c r="K94" s="13">
        <f t="shared" si="9"/>
        <v>0</v>
      </c>
      <c r="L94" s="14">
        <v>20454</v>
      </c>
      <c r="M94" s="15">
        <v>50</v>
      </c>
      <c r="N94" s="16">
        <f t="shared" si="10"/>
        <v>95000</v>
      </c>
      <c r="O94" s="16" t="str">
        <f t="shared" si="11"/>
        <v>NO</v>
      </c>
      <c r="P94" s="17">
        <v>8</v>
      </c>
      <c r="Q94" s="18">
        <f t="shared" si="12"/>
        <v>14250</v>
      </c>
      <c r="R94" s="18">
        <f t="shared" si="13"/>
        <v>522500</v>
      </c>
      <c r="S94" s="19">
        <v>475000</v>
      </c>
    </row>
    <row r="95" spans="1:19" ht="12.95" customHeight="1" x14ac:dyDescent="0.25">
      <c r="A95" s="11" t="s">
        <v>251</v>
      </c>
      <c r="B95" s="12" t="s">
        <v>12</v>
      </c>
      <c r="C95" s="12" t="str">
        <f t="shared" si="7"/>
        <v>Ejecutivo</v>
      </c>
      <c r="D95" s="11" t="s">
        <v>357</v>
      </c>
      <c r="E95" s="11" t="s">
        <v>250</v>
      </c>
      <c r="F95" s="11" t="s">
        <v>67</v>
      </c>
      <c r="G95" s="11" t="s">
        <v>68</v>
      </c>
      <c r="H95" s="11" t="str">
        <f t="shared" si="8"/>
        <v>Masculino</v>
      </c>
      <c r="I95" s="11" t="s">
        <v>345</v>
      </c>
      <c r="J95" s="12">
        <v>9</v>
      </c>
      <c r="K95" s="13">
        <f t="shared" si="9"/>
        <v>0</v>
      </c>
      <c r="L95" s="14">
        <v>18753</v>
      </c>
      <c r="M95" s="15">
        <v>55</v>
      </c>
      <c r="N95" s="16">
        <f t="shared" si="10"/>
        <v>145000</v>
      </c>
      <c r="O95" s="16" t="str">
        <f t="shared" si="11"/>
        <v>NO</v>
      </c>
      <c r="P95" s="17" t="s">
        <v>15</v>
      </c>
      <c r="Q95" s="18">
        <f t="shared" si="12"/>
        <v>43500</v>
      </c>
      <c r="R95" s="18">
        <f t="shared" si="13"/>
        <v>1595000</v>
      </c>
      <c r="S95" s="19">
        <v>1450000</v>
      </c>
    </row>
    <row r="96" spans="1:19" ht="12.95" customHeight="1" x14ac:dyDescent="0.25">
      <c r="A96" s="11" t="s">
        <v>340</v>
      </c>
      <c r="B96" s="12" t="s">
        <v>13</v>
      </c>
      <c r="C96" s="12" t="str">
        <f t="shared" si="7"/>
        <v>Trabajador</v>
      </c>
      <c r="D96" s="11" t="s">
        <v>360</v>
      </c>
      <c r="E96" s="11" t="s">
        <v>339</v>
      </c>
      <c r="F96" s="11" t="s">
        <v>37</v>
      </c>
      <c r="G96" s="11" t="s">
        <v>68</v>
      </c>
      <c r="H96" s="11" t="str">
        <f t="shared" si="8"/>
        <v>Masculino</v>
      </c>
      <c r="I96" s="11" t="s">
        <v>334</v>
      </c>
      <c r="J96" s="12">
        <v>5</v>
      </c>
      <c r="K96" s="13">
        <f t="shared" si="9"/>
        <v>27500</v>
      </c>
      <c r="L96" s="14">
        <v>18845</v>
      </c>
      <c r="M96" s="15">
        <v>55</v>
      </c>
      <c r="N96" s="16">
        <f t="shared" si="10"/>
        <v>101128.15198577603</v>
      </c>
      <c r="O96" s="16" t="str">
        <f t="shared" si="11"/>
        <v>NO</v>
      </c>
      <c r="P96" s="17">
        <v>3</v>
      </c>
      <c r="Q96" s="18">
        <f t="shared" si="12"/>
        <v>15169.222797866401</v>
      </c>
      <c r="R96" s="18">
        <f t="shared" si="13"/>
        <v>556204.8359217681</v>
      </c>
      <c r="S96" s="19">
        <v>505640.75992888008</v>
      </c>
    </row>
    <row r="97" spans="1:19" ht="12.95" customHeight="1" x14ac:dyDescent="0.25">
      <c r="A97" s="11" t="s">
        <v>203</v>
      </c>
      <c r="B97" s="12" t="s">
        <v>13</v>
      </c>
      <c r="C97" s="12" t="str">
        <f t="shared" si="7"/>
        <v>Trabajador</v>
      </c>
      <c r="D97" s="11" t="s">
        <v>357</v>
      </c>
      <c r="E97" s="11" t="s">
        <v>202</v>
      </c>
      <c r="F97" s="11" t="s">
        <v>204</v>
      </c>
      <c r="G97" s="11" t="s">
        <v>68</v>
      </c>
      <c r="H97" s="11" t="str">
        <f t="shared" si="8"/>
        <v>Masculino</v>
      </c>
      <c r="I97" s="11" t="s">
        <v>181</v>
      </c>
      <c r="J97" s="12">
        <v>7</v>
      </c>
      <c r="K97" s="13">
        <f t="shared" si="9"/>
        <v>38500</v>
      </c>
      <c r="L97" s="14">
        <v>23594</v>
      </c>
      <c r="M97" s="15">
        <v>42</v>
      </c>
      <c r="N97" s="16">
        <f t="shared" si="10"/>
        <v>104000</v>
      </c>
      <c r="O97" s="16" t="str">
        <f t="shared" si="11"/>
        <v>NO</v>
      </c>
      <c r="P97" s="17">
        <v>8</v>
      </c>
      <c r="Q97" s="18">
        <f t="shared" si="12"/>
        <v>15600</v>
      </c>
      <c r="R97" s="18">
        <f t="shared" si="13"/>
        <v>546000</v>
      </c>
      <c r="S97" s="19">
        <v>520000</v>
      </c>
    </row>
    <row r="98" spans="1:19" ht="12.95" customHeight="1" x14ac:dyDescent="0.25">
      <c r="A98" s="11" t="s">
        <v>167</v>
      </c>
      <c r="B98" s="12" t="s">
        <v>13</v>
      </c>
      <c r="C98" s="12" t="str">
        <f t="shared" si="7"/>
        <v>Trabajador</v>
      </c>
      <c r="D98" s="11" t="s">
        <v>358</v>
      </c>
      <c r="E98" s="11" t="s">
        <v>56</v>
      </c>
      <c r="F98" s="11" t="s">
        <v>165</v>
      </c>
      <c r="G98" s="11" t="s">
        <v>1</v>
      </c>
      <c r="H98" s="11" t="str">
        <f t="shared" si="8"/>
        <v>Femenino</v>
      </c>
      <c r="I98" s="11" t="s">
        <v>63</v>
      </c>
      <c r="J98" s="12">
        <v>4</v>
      </c>
      <c r="K98" s="13">
        <f t="shared" si="9"/>
        <v>22000</v>
      </c>
      <c r="L98" s="14">
        <v>22150</v>
      </c>
      <c r="M98" s="15">
        <v>46</v>
      </c>
      <c r="N98" s="16">
        <f t="shared" si="10"/>
        <v>178000</v>
      </c>
      <c r="O98" s="16" t="str">
        <f t="shared" si="11"/>
        <v>NO</v>
      </c>
      <c r="P98" s="17">
        <v>3</v>
      </c>
      <c r="Q98" s="18">
        <f t="shared" si="12"/>
        <v>26700</v>
      </c>
      <c r="R98" s="18">
        <f t="shared" si="13"/>
        <v>934500</v>
      </c>
      <c r="S98" s="19">
        <v>890000</v>
      </c>
    </row>
    <row r="99" spans="1:19" ht="12.95" customHeight="1" x14ac:dyDescent="0.25">
      <c r="A99" s="11" t="s">
        <v>394</v>
      </c>
      <c r="B99" s="12" t="s">
        <v>13</v>
      </c>
      <c r="C99" s="12" t="str">
        <f t="shared" si="7"/>
        <v>Trabajador</v>
      </c>
      <c r="D99" s="11" t="s">
        <v>369</v>
      </c>
      <c r="E99" s="11" t="s">
        <v>208</v>
      </c>
      <c r="F99" s="11" t="s">
        <v>395</v>
      </c>
      <c r="G99" s="11" t="s">
        <v>1</v>
      </c>
      <c r="H99" s="11" t="str">
        <f t="shared" si="8"/>
        <v>Femenino</v>
      </c>
      <c r="I99" s="11" t="s">
        <v>345</v>
      </c>
      <c r="J99" s="12">
        <v>8</v>
      </c>
      <c r="K99" s="13">
        <f t="shared" si="9"/>
        <v>0</v>
      </c>
      <c r="L99" s="14">
        <v>18512</v>
      </c>
      <c r="M99" s="15">
        <v>56</v>
      </c>
      <c r="N99" s="16">
        <f t="shared" si="10"/>
        <v>112058.14880862819</v>
      </c>
      <c r="O99" s="16" t="str">
        <f t="shared" si="11"/>
        <v>NO</v>
      </c>
      <c r="P99" s="17">
        <v>7</v>
      </c>
      <c r="Q99" s="18">
        <f t="shared" si="12"/>
        <v>33617.444642588453</v>
      </c>
      <c r="R99" s="18">
        <f t="shared" si="13"/>
        <v>1232639.6368949099</v>
      </c>
      <c r="S99" s="19">
        <v>1120581.4880862818</v>
      </c>
    </row>
    <row r="100" spans="1:19" ht="12.95" customHeight="1" x14ac:dyDescent="0.25">
      <c r="A100" s="11" t="s">
        <v>390</v>
      </c>
      <c r="B100" s="12" t="s">
        <v>12</v>
      </c>
      <c r="C100" s="12" t="str">
        <f t="shared" si="7"/>
        <v>Ejecutivo</v>
      </c>
      <c r="D100" s="11" t="s">
        <v>368</v>
      </c>
      <c r="E100" s="11" t="s">
        <v>391</v>
      </c>
      <c r="F100" s="11" t="s">
        <v>221</v>
      </c>
      <c r="G100" s="11" t="s">
        <v>1</v>
      </c>
      <c r="H100" s="11" t="str">
        <f t="shared" si="8"/>
        <v>Femenino</v>
      </c>
      <c r="I100" s="11" t="s">
        <v>345</v>
      </c>
      <c r="J100" s="12">
        <v>3</v>
      </c>
      <c r="K100" s="13">
        <f t="shared" si="9"/>
        <v>16500</v>
      </c>
      <c r="L100" s="14">
        <v>16730</v>
      </c>
      <c r="M100" s="15">
        <v>61</v>
      </c>
      <c r="N100" s="16">
        <f t="shared" si="10"/>
        <v>81673.721889700682</v>
      </c>
      <c r="O100" s="16" t="str">
        <f t="shared" si="11"/>
        <v>SI</v>
      </c>
      <c r="P100" s="17" t="s">
        <v>15</v>
      </c>
      <c r="Q100" s="18">
        <f t="shared" si="12"/>
        <v>24502.116566910205</v>
      </c>
      <c r="R100" s="18">
        <f t="shared" si="13"/>
        <v>898410.94078670745</v>
      </c>
      <c r="S100" s="19">
        <v>816737.21889700682</v>
      </c>
    </row>
    <row r="101" spans="1:19" ht="12.95" customHeight="1" x14ac:dyDescent="0.25">
      <c r="A101" s="11" t="s">
        <v>289</v>
      </c>
      <c r="B101" s="12" t="s">
        <v>13</v>
      </c>
      <c r="C101" s="12" t="str">
        <f t="shared" si="7"/>
        <v>Trabajador</v>
      </c>
      <c r="D101" s="11" t="s">
        <v>368</v>
      </c>
      <c r="E101" s="11" t="s">
        <v>233</v>
      </c>
      <c r="F101" s="11" t="s">
        <v>290</v>
      </c>
      <c r="G101" s="11" t="s">
        <v>68</v>
      </c>
      <c r="H101" s="11" t="str">
        <f t="shared" si="8"/>
        <v>Masculino</v>
      </c>
      <c r="I101" s="11" t="s">
        <v>345</v>
      </c>
      <c r="J101" s="12">
        <v>7</v>
      </c>
      <c r="K101" s="13">
        <f t="shared" si="9"/>
        <v>38500</v>
      </c>
      <c r="L101" s="14">
        <v>15357</v>
      </c>
      <c r="M101" s="15">
        <v>64</v>
      </c>
      <c r="N101" s="16">
        <f t="shared" si="10"/>
        <v>87361.430029772455</v>
      </c>
      <c r="O101" s="16" t="str">
        <f t="shared" si="11"/>
        <v>SI</v>
      </c>
      <c r="P101" s="17">
        <v>7</v>
      </c>
      <c r="Q101" s="18">
        <f t="shared" si="12"/>
        <v>26208.429008931736</v>
      </c>
      <c r="R101" s="18">
        <f t="shared" si="13"/>
        <v>960975.730327497</v>
      </c>
      <c r="S101" s="19">
        <v>873614.30029772455</v>
      </c>
    </row>
    <row r="102" spans="1:19" ht="12.95" customHeight="1" x14ac:dyDescent="0.25">
      <c r="A102" s="11" t="s">
        <v>150</v>
      </c>
      <c r="B102" s="12" t="s">
        <v>12</v>
      </c>
      <c r="C102" s="12" t="str">
        <f t="shared" si="7"/>
        <v>Ejecutivo</v>
      </c>
      <c r="D102" s="11" t="s">
        <v>358</v>
      </c>
      <c r="E102" s="11" t="s">
        <v>54</v>
      </c>
      <c r="F102" s="11" t="s">
        <v>71</v>
      </c>
      <c r="G102" s="11" t="s">
        <v>68</v>
      </c>
      <c r="H102" s="11" t="str">
        <f t="shared" si="8"/>
        <v>Masculino</v>
      </c>
      <c r="I102" s="11" t="s">
        <v>63</v>
      </c>
      <c r="J102" s="12">
        <v>6</v>
      </c>
      <c r="K102" s="13">
        <f t="shared" si="9"/>
        <v>0</v>
      </c>
      <c r="L102" s="14">
        <v>16881</v>
      </c>
      <c r="M102" s="15">
        <v>60</v>
      </c>
      <c r="N102" s="16">
        <f t="shared" si="10"/>
        <v>533297.56961965782</v>
      </c>
      <c r="O102" s="16" t="str">
        <f t="shared" si="11"/>
        <v>NO</v>
      </c>
      <c r="P102" s="17" t="s">
        <v>15</v>
      </c>
      <c r="Q102" s="18">
        <f t="shared" si="12"/>
        <v>79994.635442948653</v>
      </c>
      <c r="R102" s="18">
        <f t="shared" si="13"/>
        <v>2933136.6329081175</v>
      </c>
      <c r="S102" s="19">
        <v>2666487.8480982888</v>
      </c>
    </row>
    <row r="103" spans="1:19" ht="12.95" customHeight="1" x14ac:dyDescent="0.25">
      <c r="A103" s="11" t="s">
        <v>271</v>
      </c>
      <c r="B103" s="12" t="s">
        <v>13</v>
      </c>
      <c r="C103" s="12" t="str">
        <f t="shared" si="7"/>
        <v>Trabajador</v>
      </c>
      <c r="D103" s="11" t="s">
        <v>371</v>
      </c>
      <c r="E103" s="11" t="s">
        <v>269</v>
      </c>
      <c r="F103" s="11" t="s">
        <v>23</v>
      </c>
      <c r="G103" s="11" t="s">
        <v>68</v>
      </c>
      <c r="H103" s="11" t="str">
        <f t="shared" si="8"/>
        <v>Masculino</v>
      </c>
      <c r="I103" s="11" t="s">
        <v>181</v>
      </c>
      <c r="J103" s="12">
        <v>2</v>
      </c>
      <c r="K103" s="13">
        <f t="shared" si="9"/>
        <v>11000</v>
      </c>
      <c r="L103" s="14">
        <v>21629</v>
      </c>
      <c r="M103" s="15">
        <v>47</v>
      </c>
      <c r="N103" s="16">
        <f t="shared" si="10"/>
        <v>96000</v>
      </c>
      <c r="O103" s="16" t="str">
        <f t="shared" si="11"/>
        <v>NO</v>
      </c>
      <c r="P103" s="17">
        <v>8</v>
      </c>
      <c r="Q103" s="18">
        <f t="shared" si="12"/>
        <v>14400</v>
      </c>
      <c r="R103" s="18">
        <f t="shared" si="13"/>
        <v>504000</v>
      </c>
      <c r="S103" s="19">
        <v>480000</v>
      </c>
    </row>
    <row r="104" spans="1:19" ht="12.95" customHeight="1" x14ac:dyDescent="0.25">
      <c r="A104" s="11" t="s">
        <v>316</v>
      </c>
      <c r="B104" s="12" t="s">
        <v>12</v>
      </c>
      <c r="C104" s="12" t="str">
        <f t="shared" si="7"/>
        <v>Ejecutivo</v>
      </c>
      <c r="D104" s="11" t="s">
        <v>370</v>
      </c>
      <c r="E104" s="11" t="s">
        <v>317</v>
      </c>
      <c r="F104" s="11" t="s">
        <v>67</v>
      </c>
      <c r="G104" s="11" t="s">
        <v>68</v>
      </c>
      <c r="H104" s="11" t="str">
        <f t="shared" si="8"/>
        <v>Masculino</v>
      </c>
      <c r="I104" s="11" t="s">
        <v>345</v>
      </c>
      <c r="J104" s="12">
        <v>2</v>
      </c>
      <c r="K104" s="13">
        <f t="shared" si="9"/>
        <v>0</v>
      </c>
      <c r="L104" s="14">
        <v>22366</v>
      </c>
      <c r="M104" s="15">
        <v>45</v>
      </c>
      <c r="N104" s="16">
        <f t="shared" si="10"/>
        <v>500000</v>
      </c>
      <c r="O104" s="16" t="str">
        <f t="shared" si="11"/>
        <v>NO</v>
      </c>
      <c r="P104" s="17" t="s">
        <v>16</v>
      </c>
      <c r="Q104" s="18">
        <f t="shared" si="12"/>
        <v>0</v>
      </c>
      <c r="R104" s="18">
        <f t="shared" si="13"/>
        <v>5250000</v>
      </c>
      <c r="S104" s="19">
        <v>5000000</v>
      </c>
    </row>
    <row r="105" spans="1:19" ht="12.95" customHeight="1" x14ac:dyDescent="0.25">
      <c r="A105" s="11" t="s">
        <v>245</v>
      </c>
      <c r="B105" s="12" t="s">
        <v>12</v>
      </c>
      <c r="C105" s="12" t="str">
        <f t="shared" si="7"/>
        <v>Ejecutivo</v>
      </c>
      <c r="D105" s="11" t="s">
        <v>370</v>
      </c>
      <c r="E105" s="11" t="s">
        <v>244</v>
      </c>
      <c r="F105" s="11" t="s">
        <v>67</v>
      </c>
      <c r="G105" s="11" t="s">
        <v>68</v>
      </c>
      <c r="H105" s="11" t="str">
        <f t="shared" si="8"/>
        <v>Masculino</v>
      </c>
      <c r="I105" s="11" t="s">
        <v>345</v>
      </c>
      <c r="J105" s="12">
        <v>0</v>
      </c>
      <c r="K105" s="13">
        <f t="shared" si="9"/>
        <v>0</v>
      </c>
      <c r="L105" s="14">
        <v>21621</v>
      </c>
      <c r="M105" s="15">
        <v>47</v>
      </c>
      <c r="N105" s="16">
        <f t="shared" si="10"/>
        <v>150000</v>
      </c>
      <c r="O105" s="16" t="str">
        <f t="shared" si="11"/>
        <v>NO</v>
      </c>
      <c r="P105" s="17" t="s">
        <v>15</v>
      </c>
      <c r="Q105" s="18">
        <f t="shared" si="12"/>
        <v>45000</v>
      </c>
      <c r="R105" s="18">
        <f t="shared" si="13"/>
        <v>1575000</v>
      </c>
      <c r="S105" s="19">
        <v>1500000</v>
      </c>
    </row>
    <row r="106" spans="1:19" ht="12.95" customHeight="1" x14ac:dyDescent="0.25">
      <c r="A106" s="11" t="s">
        <v>168</v>
      </c>
      <c r="B106" s="12" t="s">
        <v>13</v>
      </c>
      <c r="C106" s="12" t="str">
        <f t="shared" si="7"/>
        <v>Trabajador</v>
      </c>
      <c r="D106" s="11" t="s">
        <v>358</v>
      </c>
      <c r="E106" s="11" t="s">
        <v>56</v>
      </c>
      <c r="F106" s="11" t="s">
        <v>169</v>
      </c>
      <c r="G106" s="11" t="s">
        <v>68</v>
      </c>
      <c r="H106" s="11" t="str">
        <f t="shared" si="8"/>
        <v>Masculino</v>
      </c>
      <c r="I106" s="11" t="s">
        <v>63</v>
      </c>
      <c r="J106" s="12">
        <v>4</v>
      </c>
      <c r="K106" s="13">
        <f t="shared" si="9"/>
        <v>0</v>
      </c>
      <c r="L106" s="14">
        <v>17204</v>
      </c>
      <c r="M106" s="15">
        <v>59</v>
      </c>
      <c r="N106" s="16">
        <f t="shared" si="10"/>
        <v>282190.06103876489</v>
      </c>
      <c r="O106" s="16" t="str">
        <f t="shared" si="11"/>
        <v>NO</v>
      </c>
      <c r="P106" s="17">
        <v>3</v>
      </c>
      <c r="Q106" s="18">
        <f t="shared" si="12"/>
        <v>42328.509155814732</v>
      </c>
      <c r="R106" s="18">
        <f t="shared" si="13"/>
        <v>1552045.3357132068</v>
      </c>
      <c r="S106" s="19">
        <v>1410950.3051938245</v>
      </c>
    </row>
    <row r="107" spans="1:19" ht="12.95" customHeight="1" x14ac:dyDescent="0.25">
      <c r="A107" s="11" t="s">
        <v>201</v>
      </c>
      <c r="B107" s="12" t="s">
        <v>13</v>
      </c>
      <c r="C107" s="12" t="str">
        <f t="shared" si="7"/>
        <v>Trabajador</v>
      </c>
      <c r="D107" s="11" t="s">
        <v>357</v>
      </c>
      <c r="E107" s="11" t="s">
        <v>129</v>
      </c>
      <c r="F107" s="11" t="s">
        <v>28</v>
      </c>
      <c r="G107" s="11" t="s">
        <v>68</v>
      </c>
      <c r="H107" s="11" t="str">
        <f t="shared" si="8"/>
        <v>Masculino</v>
      </c>
      <c r="I107" s="11" t="s">
        <v>181</v>
      </c>
      <c r="J107" s="12">
        <v>4</v>
      </c>
      <c r="K107" s="13">
        <f t="shared" si="9"/>
        <v>0</v>
      </c>
      <c r="L107" s="14">
        <v>15514</v>
      </c>
      <c r="M107" s="15">
        <v>64</v>
      </c>
      <c r="N107" s="16">
        <f t="shared" si="10"/>
        <v>210486.87195020204</v>
      </c>
      <c r="O107" s="16" t="str">
        <f t="shared" si="11"/>
        <v>SI</v>
      </c>
      <c r="P107" s="17">
        <v>3</v>
      </c>
      <c r="Q107" s="18">
        <f t="shared" si="12"/>
        <v>31573.030792530302</v>
      </c>
      <c r="R107" s="18">
        <f t="shared" si="13"/>
        <v>1157677.7957261112</v>
      </c>
      <c r="S107" s="19">
        <v>1052434.3597510101</v>
      </c>
    </row>
    <row r="108" spans="1:19" ht="12.95" customHeight="1" x14ac:dyDescent="0.25">
      <c r="A108" s="11" t="s">
        <v>121</v>
      </c>
      <c r="B108" s="12" t="s">
        <v>13</v>
      </c>
      <c r="C108" s="12" t="str">
        <f t="shared" si="7"/>
        <v>Trabajador</v>
      </c>
      <c r="D108" s="11" t="s">
        <v>358</v>
      </c>
      <c r="E108" s="11" t="s">
        <v>120</v>
      </c>
      <c r="F108" s="11" t="s">
        <v>44</v>
      </c>
      <c r="G108" s="11" t="s">
        <v>68</v>
      </c>
      <c r="H108" s="11" t="str">
        <f t="shared" si="8"/>
        <v>Masculino</v>
      </c>
      <c r="I108" s="11" t="s">
        <v>63</v>
      </c>
      <c r="J108" s="12">
        <v>3</v>
      </c>
      <c r="K108" s="13">
        <f t="shared" si="9"/>
        <v>0</v>
      </c>
      <c r="L108" s="14">
        <v>17800</v>
      </c>
      <c r="M108" s="15">
        <v>58</v>
      </c>
      <c r="N108" s="16">
        <f t="shared" si="10"/>
        <v>283323.93615724932</v>
      </c>
      <c r="O108" s="16" t="str">
        <f t="shared" si="11"/>
        <v>NO</v>
      </c>
      <c r="P108" s="17">
        <v>14</v>
      </c>
      <c r="Q108" s="18">
        <f t="shared" si="12"/>
        <v>42498.59042358739</v>
      </c>
      <c r="R108" s="18">
        <f t="shared" si="13"/>
        <v>1558281.6488648711</v>
      </c>
      <c r="S108" s="19">
        <v>1416619.6807862464</v>
      </c>
    </row>
    <row r="109" spans="1:19" ht="12.95" customHeight="1" x14ac:dyDescent="0.25">
      <c r="A109" s="11" t="s">
        <v>45</v>
      </c>
      <c r="B109" s="12" t="s">
        <v>13</v>
      </c>
      <c r="C109" s="12" t="str">
        <f t="shared" si="7"/>
        <v>Trabajador</v>
      </c>
      <c r="D109" s="11" t="s">
        <v>358</v>
      </c>
      <c r="E109" s="11" t="s">
        <v>104</v>
      </c>
      <c r="F109" s="11" t="s">
        <v>43</v>
      </c>
      <c r="G109" s="11" t="s">
        <v>68</v>
      </c>
      <c r="H109" s="11" t="str">
        <f t="shared" si="8"/>
        <v>Masculino</v>
      </c>
      <c r="I109" s="11" t="s">
        <v>69</v>
      </c>
      <c r="J109" s="12">
        <v>1</v>
      </c>
      <c r="K109" s="13">
        <f t="shared" si="9"/>
        <v>5500</v>
      </c>
      <c r="L109" s="14">
        <v>16764</v>
      </c>
      <c r="M109" s="15">
        <v>61</v>
      </c>
      <c r="N109" s="16">
        <f t="shared" si="10"/>
        <v>107179.60583299976</v>
      </c>
      <c r="O109" s="16" t="str">
        <f t="shared" si="11"/>
        <v>SI</v>
      </c>
      <c r="P109" s="17">
        <v>13</v>
      </c>
      <c r="Q109" s="18">
        <f t="shared" si="12"/>
        <v>16076.940874949963</v>
      </c>
      <c r="R109" s="18">
        <f t="shared" si="13"/>
        <v>589487.83208149869</v>
      </c>
      <c r="S109" s="19">
        <v>535898.02916499879</v>
      </c>
    </row>
    <row r="110" spans="1:19" ht="12.95" customHeight="1" x14ac:dyDescent="0.25">
      <c r="A110" s="11" t="s">
        <v>113</v>
      </c>
      <c r="B110" s="12" t="s">
        <v>13</v>
      </c>
      <c r="C110" s="12" t="str">
        <f t="shared" si="7"/>
        <v>Trabajador</v>
      </c>
      <c r="D110" s="11" t="s">
        <v>358</v>
      </c>
      <c r="E110" s="11" t="s">
        <v>104</v>
      </c>
      <c r="F110" s="11" t="s">
        <v>43</v>
      </c>
      <c r="G110" s="11" t="s">
        <v>68</v>
      </c>
      <c r="H110" s="11" t="str">
        <f t="shared" si="8"/>
        <v>Masculino</v>
      </c>
      <c r="I110" s="11" t="s">
        <v>63</v>
      </c>
      <c r="J110" s="12">
        <v>1</v>
      </c>
      <c r="K110" s="13">
        <f t="shared" si="9"/>
        <v>5500</v>
      </c>
      <c r="L110" s="14">
        <v>13713</v>
      </c>
      <c r="M110" s="15">
        <v>69</v>
      </c>
      <c r="N110" s="16">
        <f t="shared" si="10"/>
        <v>123609.41042799572</v>
      </c>
      <c r="O110" s="16" t="str">
        <f t="shared" si="11"/>
        <v>SI</v>
      </c>
      <c r="P110" s="17">
        <v>14</v>
      </c>
      <c r="Q110" s="18">
        <f t="shared" si="12"/>
        <v>18541.411564199359</v>
      </c>
      <c r="R110" s="18">
        <f t="shared" si="13"/>
        <v>679851.75735397649</v>
      </c>
      <c r="S110" s="19">
        <v>618047.05213997862</v>
      </c>
    </row>
    <row r="111" spans="1:19" ht="12.95" customHeight="1" x14ac:dyDescent="0.25">
      <c r="A111" s="11" t="s">
        <v>146</v>
      </c>
      <c r="B111" s="12" t="s">
        <v>12</v>
      </c>
      <c r="C111" s="12" t="str">
        <f t="shared" si="7"/>
        <v>Ejecutivo</v>
      </c>
      <c r="D111" s="11" t="s">
        <v>358</v>
      </c>
      <c r="E111" s="11" t="s">
        <v>53</v>
      </c>
      <c r="F111" s="11" t="s">
        <v>71</v>
      </c>
      <c r="G111" s="11" t="s">
        <v>68</v>
      </c>
      <c r="H111" s="11" t="str">
        <f t="shared" si="8"/>
        <v>Masculino</v>
      </c>
      <c r="I111" s="11" t="s">
        <v>63</v>
      </c>
      <c r="J111" s="12">
        <v>0</v>
      </c>
      <c r="K111" s="13">
        <f t="shared" si="9"/>
        <v>0</v>
      </c>
      <c r="L111" s="14">
        <v>14626</v>
      </c>
      <c r="M111" s="15">
        <v>66</v>
      </c>
      <c r="N111" s="16">
        <f t="shared" si="10"/>
        <v>97740.22708308007</v>
      </c>
      <c r="O111" s="16" t="str">
        <f t="shared" si="11"/>
        <v>SI</v>
      </c>
      <c r="P111" s="17" t="s">
        <v>15</v>
      </c>
      <c r="Q111" s="18">
        <f t="shared" si="12"/>
        <v>14661.034062462009</v>
      </c>
      <c r="R111" s="18">
        <f t="shared" si="13"/>
        <v>537571.24895694037</v>
      </c>
      <c r="S111" s="19">
        <v>488701.13541540032</v>
      </c>
    </row>
    <row r="112" spans="1:19" ht="12.95" customHeight="1" x14ac:dyDescent="0.25">
      <c r="A112" s="11" t="s">
        <v>46</v>
      </c>
      <c r="B112" s="12" t="s">
        <v>13</v>
      </c>
      <c r="C112" s="12" t="str">
        <f t="shared" si="7"/>
        <v>Trabajador</v>
      </c>
      <c r="D112" s="11" t="s">
        <v>358</v>
      </c>
      <c r="E112" s="11" t="s">
        <v>104</v>
      </c>
      <c r="F112" s="11" t="s">
        <v>47</v>
      </c>
      <c r="G112" s="11" t="s">
        <v>68</v>
      </c>
      <c r="H112" s="11" t="str">
        <f t="shared" si="8"/>
        <v>Masculino</v>
      </c>
      <c r="I112" s="11" t="s">
        <v>69</v>
      </c>
      <c r="J112" s="12">
        <v>1</v>
      </c>
      <c r="K112" s="13">
        <f t="shared" si="9"/>
        <v>0</v>
      </c>
      <c r="L112" s="14">
        <v>15433</v>
      </c>
      <c r="M112" s="15">
        <v>64</v>
      </c>
      <c r="N112" s="16">
        <f t="shared" si="10"/>
        <v>276333.30475902319</v>
      </c>
      <c r="O112" s="16" t="str">
        <f t="shared" si="11"/>
        <v>SI</v>
      </c>
      <c r="P112" s="17">
        <v>7</v>
      </c>
      <c r="Q112" s="18">
        <f t="shared" si="12"/>
        <v>41449.995713853481</v>
      </c>
      <c r="R112" s="18">
        <f t="shared" si="13"/>
        <v>1519833.1761746276</v>
      </c>
      <c r="S112" s="19">
        <v>1381666.523795116</v>
      </c>
    </row>
    <row r="113" spans="1:19" ht="12.95" customHeight="1" x14ac:dyDescent="0.25">
      <c r="A113" s="11" t="s">
        <v>272</v>
      </c>
      <c r="B113" s="12" t="s">
        <v>13</v>
      </c>
      <c r="C113" s="12" t="str">
        <f t="shared" si="7"/>
        <v>Trabajador</v>
      </c>
      <c r="D113" s="11" t="s">
        <v>371</v>
      </c>
      <c r="E113" s="11" t="s">
        <v>269</v>
      </c>
      <c r="F113" s="11" t="s">
        <v>187</v>
      </c>
      <c r="G113" s="11" t="s">
        <v>68</v>
      </c>
      <c r="H113" s="11" t="str">
        <f t="shared" si="8"/>
        <v>Masculino</v>
      </c>
      <c r="I113" s="11" t="s">
        <v>181</v>
      </c>
      <c r="J113" s="12">
        <v>2</v>
      </c>
      <c r="K113" s="13">
        <f t="shared" si="9"/>
        <v>11000</v>
      </c>
      <c r="L113" s="14">
        <v>21169</v>
      </c>
      <c r="M113" s="15">
        <v>48</v>
      </c>
      <c r="N113" s="16">
        <f t="shared" si="10"/>
        <v>98000</v>
      </c>
      <c r="O113" s="16" t="str">
        <f t="shared" si="11"/>
        <v>NO</v>
      </c>
      <c r="P113" s="17">
        <v>8</v>
      </c>
      <c r="Q113" s="18">
        <f t="shared" si="12"/>
        <v>14700</v>
      </c>
      <c r="R113" s="18">
        <f t="shared" si="13"/>
        <v>514500</v>
      </c>
      <c r="S113" s="19">
        <v>490000</v>
      </c>
    </row>
    <row r="114" spans="1:19" ht="12.95" customHeight="1" x14ac:dyDescent="0.25">
      <c r="A114" s="11" t="s">
        <v>138</v>
      </c>
      <c r="B114" s="12" t="s">
        <v>12</v>
      </c>
      <c r="C114" s="12" t="str">
        <f t="shared" si="7"/>
        <v>Ejecutivo</v>
      </c>
      <c r="D114" s="11" t="s">
        <v>360</v>
      </c>
      <c r="E114" s="11" t="s">
        <v>137</v>
      </c>
      <c r="F114" s="11" t="s">
        <v>70</v>
      </c>
      <c r="G114" s="11" t="s">
        <v>68</v>
      </c>
      <c r="H114" s="11" t="str">
        <f t="shared" si="8"/>
        <v>Masculino</v>
      </c>
      <c r="I114" s="11" t="s">
        <v>63</v>
      </c>
      <c r="J114" s="12">
        <v>8</v>
      </c>
      <c r="K114" s="13">
        <f t="shared" si="9"/>
        <v>44000</v>
      </c>
      <c r="L114" s="14">
        <v>16730</v>
      </c>
      <c r="M114" s="15">
        <v>61</v>
      </c>
      <c r="N114" s="16">
        <f t="shared" si="10"/>
        <v>156812.43595733508</v>
      </c>
      <c r="O114" s="16" t="str">
        <f t="shared" si="11"/>
        <v>SI</v>
      </c>
      <c r="P114" s="17" t="s">
        <v>15</v>
      </c>
      <c r="Q114" s="18">
        <f t="shared" si="12"/>
        <v>23521.865393600259</v>
      </c>
      <c r="R114" s="18">
        <f t="shared" si="13"/>
        <v>862468.39776534296</v>
      </c>
      <c r="S114" s="19">
        <v>784062.17978667538</v>
      </c>
    </row>
    <row r="115" spans="1:19" ht="12.95" customHeight="1" x14ac:dyDescent="0.25">
      <c r="A115" s="11" t="s">
        <v>398</v>
      </c>
      <c r="B115" s="12" t="s">
        <v>13</v>
      </c>
      <c r="C115" s="12" t="str">
        <f t="shared" si="7"/>
        <v>Trabajador</v>
      </c>
      <c r="D115" s="11" t="s">
        <v>360</v>
      </c>
      <c r="E115" s="11" t="s">
        <v>399</v>
      </c>
      <c r="F115" s="11" t="s">
        <v>155</v>
      </c>
      <c r="G115" s="11" t="s">
        <v>1</v>
      </c>
      <c r="H115" s="11" t="str">
        <f t="shared" si="8"/>
        <v>Femenino</v>
      </c>
      <c r="I115" s="11" t="s">
        <v>63</v>
      </c>
      <c r="J115" s="12">
        <v>0</v>
      </c>
      <c r="K115" s="13">
        <f t="shared" si="9"/>
        <v>0</v>
      </c>
      <c r="L115" s="14">
        <v>18332</v>
      </c>
      <c r="M115" s="15">
        <v>56</v>
      </c>
      <c r="N115" s="16">
        <f t="shared" si="10"/>
        <v>268118.30282415712</v>
      </c>
      <c r="O115" s="16" t="str">
        <f t="shared" si="11"/>
        <v>NO</v>
      </c>
      <c r="P115" s="17">
        <v>14</v>
      </c>
      <c r="Q115" s="18">
        <f t="shared" si="12"/>
        <v>40217.745423623564</v>
      </c>
      <c r="R115" s="18">
        <f t="shared" si="13"/>
        <v>1474650.6655328642</v>
      </c>
      <c r="S115" s="19">
        <v>1340591.5141207855</v>
      </c>
    </row>
    <row r="116" spans="1:19" ht="12.95" customHeight="1" x14ac:dyDescent="0.25">
      <c r="A116" s="11" t="s">
        <v>215</v>
      </c>
      <c r="B116" s="12" t="s">
        <v>12</v>
      </c>
      <c r="C116" s="12" t="str">
        <f t="shared" si="7"/>
        <v>Ejecutivo</v>
      </c>
      <c r="D116" s="11" t="s">
        <v>369</v>
      </c>
      <c r="E116" s="11" t="s">
        <v>216</v>
      </c>
      <c r="F116" s="11" t="s">
        <v>71</v>
      </c>
      <c r="G116" s="11" t="s">
        <v>1</v>
      </c>
      <c r="H116" s="11" t="str">
        <f t="shared" si="8"/>
        <v>Femenino</v>
      </c>
      <c r="I116" s="11" t="s">
        <v>345</v>
      </c>
      <c r="J116" s="12">
        <v>2</v>
      </c>
      <c r="K116" s="13">
        <f t="shared" si="9"/>
        <v>0</v>
      </c>
      <c r="L116" s="14">
        <v>23837</v>
      </c>
      <c r="M116" s="15">
        <v>41</v>
      </c>
      <c r="N116" s="16">
        <f t="shared" si="10"/>
        <v>150000</v>
      </c>
      <c r="O116" s="16" t="str">
        <f t="shared" si="11"/>
        <v>NO</v>
      </c>
      <c r="P116" s="17" t="s">
        <v>15</v>
      </c>
      <c r="Q116" s="18">
        <f t="shared" si="12"/>
        <v>45000</v>
      </c>
      <c r="R116" s="18">
        <f t="shared" si="13"/>
        <v>1575000</v>
      </c>
      <c r="S116" s="19">
        <v>1500000</v>
      </c>
    </row>
    <row r="117" spans="1:19" ht="12.95" customHeight="1" x14ac:dyDescent="0.25">
      <c r="A117" s="11" t="s">
        <v>61</v>
      </c>
      <c r="B117" s="12" t="s">
        <v>12</v>
      </c>
      <c r="C117" s="12" t="str">
        <f t="shared" si="7"/>
        <v>Ejecutivo</v>
      </c>
      <c r="D117" s="11" t="s">
        <v>373</v>
      </c>
      <c r="E117" s="11" t="s">
        <v>0</v>
      </c>
      <c r="F117" s="11" t="s">
        <v>62</v>
      </c>
      <c r="G117" s="11" t="s">
        <v>68</v>
      </c>
      <c r="H117" s="11" t="str">
        <f t="shared" si="8"/>
        <v>Masculino</v>
      </c>
      <c r="I117" s="11" t="s">
        <v>69</v>
      </c>
      <c r="J117" s="12">
        <v>0</v>
      </c>
      <c r="K117" s="13">
        <f t="shared" si="9"/>
        <v>0</v>
      </c>
      <c r="L117" s="14">
        <v>22238</v>
      </c>
      <c r="M117" s="15">
        <v>46</v>
      </c>
      <c r="N117" s="16">
        <f t="shared" si="10"/>
        <v>1000000</v>
      </c>
      <c r="O117" s="16" t="str">
        <f t="shared" si="11"/>
        <v>NO</v>
      </c>
      <c r="P117" s="17" t="s">
        <v>16</v>
      </c>
      <c r="Q117" s="18">
        <f t="shared" si="12"/>
        <v>0</v>
      </c>
      <c r="R117" s="18">
        <f t="shared" si="13"/>
        <v>5250000</v>
      </c>
      <c r="S117" s="19">
        <v>5000000</v>
      </c>
    </row>
    <row r="118" spans="1:19" ht="12.95" customHeight="1" x14ac:dyDescent="0.25">
      <c r="A118" s="11" t="s">
        <v>171</v>
      </c>
      <c r="B118" s="12" t="s">
        <v>12</v>
      </c>
      <c r="C118" s="12" t="str">
        <f t="shared" si="7"/>
        <v>Ejecutivo</v>
      </c>
      <c r="D118" s="11" t="s">
        <v>358</v>
      </c>
      <c r="E118" s="11" t="s">
        <v>57</v>
      </c>
      <c r="F118" s="11" t="s">
        <v>172</v>
      </c>
      <c r="G118" s="11" t="s">
        <v>68</v>
      </c>
      <c r="H118" s="11" t="str">
        <f t="shared" si="8"/>
        <v>Masculino</v>
      </c>
      <c r="I118" s="11" t="s">
        <v>170</v>
      </c>
      <c r="J118" s="12">
        <v>5</v>
      </c>
      <c r="K118" s="13">
        <f t="shared" si="9"/>
        <v>0</v>
      </c>
      <c r="L118" s="14">
        <v>19947</v>
      </c>
      <c r="M118" s="15">
        <v>52</v>
      </c>
      <c r="N118" s="16">
        <f t="shared" si="10"/>
        <v>300000</v>
      </c>
      <c r="O118" s="16" t="str">
        <f t="shared" si="11"/>
        <v>NO</v>
      </c>
      <c r="P118" s="17" t="s">
        <v>15</v>
      </c>
      <c r="Q118" s="18">
        <f t="shared" si="12"/>
        <v>45000</v>
      </c>
      <c r="R118" s="18">
        <f t="shared" si="13"/>
        <v>1650000</v>
      </c>
      <c r="S118" s="19">
        <v>1500000</v>
      </c>
    </row>
    <row r="119" spans="1:19" ht="12.95" customHeight="1" x14ac:dyDescent="0.25">
      <c r="A119" s="11" t="s">
        <v>78</v>
      </c>
      <c r="B119" s="12" t="s">
        <v>12</v>
      </c>
      <c r="C119" s="12" t="str">
        <f t="shared" si="7"/>
        <v>Ejecutivo</v>
      </c>
      <c r="D119" s="11" t="s">
        <v>371</v>
      </c>
      <c r="E119" s="11" t="s">
        <v>79</v>
      </c>
      <c r="F119" s="11" t="s">
        <v>94</v>
      </c>
      <c r="G119" s="11" t="s">
        <v>68</v>
      </c>
      <c r="H119" s="11" t="str">
        <f t="shared" si="8"/>
        <v>Masculino</v>
      </c>
      <c r="I119" s="11" t="s">
        <v>181</v>
      </c>
      <c r="J119" s="12">
        <v>6</v>
      </c>
      <c r="K119" s="13">
        <f t="shared" si="9"/>
        <v>33000</v>
      </c>
      <c r="L119" s="14">
        <v>25295</v>
      </c>
      <c r="M119" s="15">
        <v>37</v>
      </c>
      <c r="N119" s="16">
        <f t="shared" si="10"/>
        <v>160000</v>
      </c>
      <c r="O119" s="16" t="str">
        <f t="shared" si="11"/>
        <v>NO</v>
      </c>
      <c r="P119" s="17" t="s">
        <v>15</v>
      </c>
      <c r="Q119" s="18">
        <f t="shared" si="12"/>
        <v>24000</v>
      </c>
      <c r="R119" s="18">
        <f t="shared" si="13"/>
        <v>840000</v>
      </c>
      <c r="S119" s="19">
        <v>800000</v>
      </c>
    </row>
    <row r="120" spans="1:19" ht="12.95" customHeight="1" x14ac:dyDescent="0.25">
      <c r="A120" s="11" t="s">
        <v>344</v>
      </c>
      <c r="B120" s="12" t="s">
        <v>13</v>
      </c>
      <c r="C120" s="12" t="str">
        <f t="shared" si="7"/>
        <v>Trabajador</v>
      </c>
      <c r="D120" s="11" t="s">
        <v>358</v>
      </c>
      <c r="E120" s="11" t="s">
        <v>283</v>
      </c>
      <c r="F120" s="11" t="s">
        <v>333</v>
      </c>
      <c r="G120" s="11" t="s">
        <v>68</v>
      </c>
      <c r="H120" s="11" t="str">
        <f t="shared" si="8"/>
        <v>Masculino</v>
      </c>
      <c r="I120" s="11" t="s">
        <v>374</v>
      </c>
      <c r="J120" s="12">
        <v>7</v>
      </c>
      <c r="K120" s="13">
        <f t="shared" si="9"/>
        <v>0</v>
      </c>
      <c r="L120" s="14">
        <v>16888</v>
      </c>
      <c r="M120" s="15">
        <v>60</v>
      </c>
      <c r="N120" s="16">
        <f t="shared" si="10"/>
        <v>332743.26092884457</v>
      </c>
      <c r="O120" s="16" t="str">
        <f t="shared" si="11"/>
        <v>NO</v>
      </c>
      <c r="P120" s="17">
        <v>7</v>
      </c>
      <c r="Q120" s="18">
        <f t="shared" si="12"/>
        <v>49911.489139326673</v>
      </c>
      <c r="R120" s="18">
        <f t="shared" si="13"/>
        <v>1830087.9351086449</v>
      </c>
      <c r="S120" s="19">
        <v>1663716.3046442226</v>
      </c>
    </row>
    <row r="121" spans="1:19" ht="12.95" customHeight="1" x14ac:dyDescent="0.25">
      <c r="A121" s="11" t="s">
        <v>4</v>
      </c>
      <c r="B121" s="12" t="s">
        <v>13</v>
      </c>
      <c r="C121" s="12" t="str">
        <f t="shared" si="7"/>
        <v>Trabajador</v>
      </c>
      <c r="D121" s="11" t="s">
        <v>373</v>
      </c>
      <c r="E121" s="11" t="s">
        <v>91</v>
      </c>
      <c r="F121" s="11" t="s">
        <v>5</v>
      </c>
      <c r="G121" s="11" t="s">
        <v>68</v>
      </c>
      <c r="H121" s="11" t="str">
        <f t="shared" si="8"/>
        <v>Masculino</v>
      </c>
      <c r="I121" s="11" t="s">
        <v>69</v>
      </c>
      <c r="J121" s="12">
        <v>4</v>
      </c>
      <c r="K121" s="13">
        <f t="shared" si="9"/>
        <v>0</v>
      </c>
      <c r="L121" s="14">
        <v>17811</v>
      </c>
      <c r="M121" s="15">
        <v>58</v>
      </c>
      <c r="N121" s="16">
        <f t="shared" si="10"/>
        <v>507849.14336241689</v>
      </c>
      <c r="O121" s="16" t="str">
        <f t="shared" si="11"/>
        <v>NO</v>
      </c>
      <c r="P121" s="17">
        <v>13</v>
      </c>
      <c r="Q121" s="18">
        <f t="shared" si="12"/>
        <v>76177.371504362527</v>
      </c>
      <c r="R121" s="18">
        <f t="shared" si="13"/>
        <v>2793170.2884932929</v>
      </c>
      <c r="S121" s="19">
        <v>2539245.7168120844</v>
      </c>
    </row>
    <row r="122" spans="1:19" ht="12.95" customHeight="1" x14ac:dyDescent="0.25">
      <c r="A122" s="11" t="s">
        <v>98</v>
      </c>
      <c r="B122" s="12" t="s">
        <v>12</v>
      </c>
      <c r="C122" s="12" t="str">
        <f t="shared" si="7"/>
        <v>Ejecutivo</v>
      </c>
      <c r="D122" s="11" t="s">
        <v>373</v>
      </c>
      <c r="E122" s="11" t="s">
        <v>99</v>
      </c>
      <c r="F122" s="11" t="s">
        <v>71</v>
      </c>
      <c r="G122" s="11" t="s">
        <v>68</v>
      </c>
      <c r="H122" s="11" t="str">
        <f t="shared" si="8"/>
        <v>Masculino</v>
      </c>
      <c r="I122" s="11" t="s">
        <v>69</v>
      </c>
      <c r="J122" s="12">
        <v>7</v>
      </c>
      <c r="K122" s="13">
        <f t="shared" si="9"/>
        <v>0</v>
      </c>
      <c r="L122" s="14">
        <v>21775</v>
      </c>
      <c r="M122" s="15">
        <v>47</v>
      </c>
      <c r="N122" s="16">
        <f t="shared" si="10"/>
        <v>300000</v>
      </c>
      <c r="O122" s="16" t="str">
        <f t="shared" si="11"/>
        <v>NO</v>
      </c>
      <c r="P122" s="17" t="s">
        <v>15</v>
      </c>
      <c r="Q122" s="18">
        <f t="shared" si="12"/>
        <v>45000</v>
      </c>
      <c r="R122" s="18">
        <f t="shared" si="13"/>
        <v>1575000</v>
      </c>
      <c r="S122" s="19">
        <v>1500000</v>
      </c>
    </row>
    <row r="123" spans="1:19" ht="12.95" customHeight="1" x14ac:dyDescent="0.25">
      <c r="A123" s="11" t="s">
        <v>304</v>
      </c>
      <c r="B123" s="12" t="s">
        <v>13</v>
      </c>
      <c r="C123" s="12" t="str">
        <f t="shared" si="7"/>
        <v>Trabajador</v>
      </c>
      <c r="D123" s="11" t="s">
        <v>358</v>
      </c>
      <c r="E123" s="11" t="s">
        <v>303</v>
      </c>
      <c r="F123" s="11" t="s">
        <v>116</v>
      </c>
      <c r="G123" s="11" t="s">
        <v>68</v>
      </c>
      <c r="H123" s="11" t="str">
        <f t="shared" si="8"/>
        <v>Masculino</v>
      </c>
      <c r="I123" s="11" t="s">
        <v>345</v>
      </c>
      <c r="J123" s="12">
        <v>2</v>
      </c>
      <c r="K123" s="13">
        <f t="shared" si="9"/>
        <v>0</v>
      </c>
      <c r="L123" s="14">
        <v>15750</v>
      </c>
      <c r="M123" s="15">
        <v>63</v>
      </c>
      <c r="N123" s="16">
        <f t="shared" si="10"/>
        <v>118996.12662387689</v>
      </c>
      <c r="O123" s="16" t="str">
        <f t="shared" si="11"/>
        <v>SI</v>
      </c>
      <c r="P123" s="17">
        <v>14</v>
      </c>
      <c r="Q123" s="18">
        <f t="shared" si="12"/>
        <v>35698.83798716306</v>
      </c>
      <c r="R123" s="18">
        <f t="shared" si="13"/>
        <v>1308957.3928626457</v>
      </c>
      <c r="S123" s="19">
        <v>1189961.2662387688</v>
      </c>
    </row>
    <row r="124" spans="1:19" ht="12.95" customHeight="1" x14ac:dyDescent="0.25">
      <c r="A124" s="11" t="s">
        <v>229</v>
      </c>
      <c r="B124" s="12" t="s">
        <v>12</v>
      </c>
      <c r="C124" s="12" t="str">
        <f t="shared" si="7"/>
        <v>Ejecutivo</v>
      </c>
      <c r="D124" s="11" t="s">
        <v>358</v>
      </c>
      <c r="E124" s="11" t="s">
        <v>230</v>
      </c>
      <c r="F124" s="11" t="s">
        <v>71</v>
      </c>
      <c r="G124" s="11" t="s">
        <v>68</v>
      </c>
      <c r="H124" s="11" t="str">
        <f t="shared" si="8"/>
        <v>Masculino</v>
      </c>
      <c r="I124" s="11" t="s">
        <v>345</v>
      </c>
      <c r="J124" s="12">
        <v>4</v>
      </c>
      <c r="K124" s="13">
        <f t="shared" si="9"/>
        <v>22000</v>
      </c>
      <c r="L124" s="14">
        <v>25546</v>
      </c>
      <c r="M124" s="15">
        <v>36</v>
      </c>
      <c r="N124" s="16">
        <f t="shared" si="10"/>
        <v>80000</v>
      </c>
      <c r="O124" s="16" t="str">
        <f t="shared" si="11"/>
        <v>NO</v>
      </c>
      <c r="P124" s="17" t="s">
        <v>15</v>
      </c>
      <c r="Q124" s="18">
        <f t="shared" si="12"/>
        <v>24000</v>
      </c>
      <c r="R124" s="18">
        <f t="shared" si="13"/>
        <v>840000</v>
      </c>
      <c r="S124" s="19">
        <v>800000</v>
      </c>
    </row>
    <row r="125" spans="1:19" ht="12.95" customHeight="1" x14ac:dyDescent="0.25">
      <c r="A125" s="11" t="s">
        <v>301</v>
      </c>
      <c r="B125" s="12" t="s">
        <v>13</v>
      </c>
      <c r="C125" s="12" t="str">
        <f t="shared" si="7"/>
        <v>Trabajador</v>
      </c>
      <c r="D125" s="11" t="s">
        <v>370</v>
      </c>
      <c r="E125" s="11" t="s">
        <v>247</v>
      </c>
      <c r="F125" s="11" t="s">
        <v>294</v>
      </c>
      <c r="G125" s="11" t="s">
        <v>68</v>
      </c>
      <c r="H125" s="11" t="str">
        <f t="shared" si="8"/>
        <v>Masculino</v>
      </c>
      <c r="I125" s="11" t="s">
        <v>345</v>
      </c>
      <c r="J125" s="12">
        <v>2</v>
      </c>
      <c r="K125" s="13">
        <f t="shared" si="9"/>
        <v>0</v>
      </c>
      <c r="L125" s="14">
        <v>13906</v>
      </c>
      <c r="M125" s="15">
        <v>68</v>
      </c>
      <c r="N125" s="16">
        <f t="shared" si="10"/>
        <v>162388.58448408882</v>
      </c>
      <c r="O125" s="16" t="str">
        <f t="shared" si="11"/>
        <v>SI</v>
      </c>
      <c r="P125" s="17">
        <v>14</v>
      </c>
      <c r="Q125" s="18">
        <f t="shared" si="12"/>
        <v>48716.575345226636</v>
      </c>
      <c r="R125" s="18">
        <f t="shared" si="13"/>
        <v>1786274.4293249766</v>
      </c>
      <c r="S125" s="19">
        <v>1623885.8448408879</v>
      </c>
    </row>
    <row r="126" spans="1:19" ht="12.95" customHeight="1" x14ac:dyDescent="0.25">
      <c r="A126" s="11" t="s">
        <v>322</v>
      </c>
      <c r="B126" s="12" t="s">
        <v>12</v>
      </c>
      <c r="C126" s="12" t="str">
        <f t="shared" si="7"/>
        <v>Ejecutivo</v>
      </c>
      <c r="D126" s="11" t="s">
        <v>367</v>
      </c>
      <c r="E126" s="11" t="s">
        <v>280</v>
      </c>
      <c r="F126" s="11" t="s">
        <v>323</v>
      </c>
      <c r="G126" s="11" t="s">
        <v>68</v>
      </c>
      <c r="H126" s="11" t="str">
        <f t="shared" si="8"/>
        <v>Masculino</v>
      </c>
      <c r="I126" s="11" t="s">
        <v>345</v>
      </c>
      <c r="J126" s="12">
        <v>9</v>
      </c>
      <c r="K126" s="13">
        <f t="shared" si="9"/>
        <v>0</v>
      </c>
      <c r="L126" s="14">
        <v>15719</v>
      </c>
      <c r="M126" s="15">
        <v>63</v>
      </c>
      <c r="N126" s="16">
        <f t="shared" si="10"/>
        <v>500000</v>
      </c>
      <c r="O126" s="16" t="str">
        <f t="shared" si="11"/>
        <v>SI</v>
      </c>
      <c r="P126" s="17" t="s">
        <v>16</v>
      </c>
      <c r="Q126" s="18">
        <f t="shared" si="12"/>
        <v>0</v>
      </c>
      <c r="R126" s="18">
        <f t="shared" si="13"/>
        <v>5500000</v>
      </c>
      <c r="S126" s="19">
        <v>5000000</v>
      </c>
    </row>
    <row r="127" spans="1:19" ht="12.95" customHeight="1" x14ac:dyDescent="0.25">
      <c r="A127" s="11" t="s">
        <v>302</v>
      </c>
      <c r="B127" s="12" t="s">
        <v>13</v>
      </c>
      <c r="C127" s="12" t="str">
        <f t="shared" si="7"/>
        <v>Trabajador</v>
      </c>
      <c r="D127" s="11" t="s">
        <v>370</v>
      </c>
      <c r="E127" s="11" t="s">
        <v>247</v>
      </c>
      <c r="F127" s="11" t="s">
        <v>294</v>
      </c>
      <c r="G127" s="11" t="s">
        <v>68</v>
      </c>
      <c r="H127" s="11" t="str">
        <f t="shared" si="8"/>
        <v>Masculino</v>
      </c>
      <c r="I127" s="11" t="s">
        <v>345</v>
      </c>
      <c r="J127" s="12">
        <v>2</v>
      </c>
      <c r="K127" s="13">
        <f t="shared" si="9"/>
        <v>0</v>
      </c>
      <c r="L127" s="14">
        <v>17071</v>
      </c>
      <c r="M127" s="15">
        <v>60</v>
      </c>
      <c r="N127" s="16">
        <f t="shared" si="10"/>
        <v>177146.89900787687</v>
      </c>
      <c r="O127" s="16" t="str">
        <f t="shared" si="11"/>
        <v>NO</v>
      </c>
      <c r="P127" s="17">
        <v>14</v>
      </c>
      <c r="Q127" s="18">
        <f t="shared" si="12"/>
        <v>53144.069702363056</v>
      </c>
      <c r="R127" s="18">
        <f t="shared" si="13"/>
        <v>1948615.8890866456</v>
      </c>
      <c r="S127" s="19">
        <v>1771468.9900787687</v>
      </c>
    </row>
    <row r="128" spans="1:19" ht="12.95" customHeight="1" x14ac:dyDescent="0.25">
      <c r="A128" s="11" t="s">
        <v>261</v>
      </c>
      <c r="B128" s="12" t="s">
        <v>13</v>
      </c>
      <c r="C128" s="12" t="str">
        <f t="shared" si="7"/>
        <v>Trabajador</v>
      </c>
      <c r="D128" s="11" t="s">
        <v>369</v>
      </c>
      <c r="E128" s="11" t="s">
        <v>208</v>
      </c>
      <c r="F128" s="11" t="s">
        <v>151</v>
      </c>
      <c r="G128" s="11" t="s">
        <v>68</v>
      </c>
      <c r="H128" s="11" t="str">
        <f t="shared" si="8"/>
        <v>Masculino</v>
      </c>
      <c r="I128" s="11" t="s">
        <v>345</v>
      </c>
      <c r="J128" s="12">
        <v>8</v>
      </c>
      <c r="K128" s="13">
        <f t="shared" si="9"/>
        <v>44000</v>
      </c>
      <c r="L128" s="14">
        <v>16249</v>
      </c>
      <c r="M128" s="15">
        <v>62</v>
      </c>
      <c r="N128" s="16">
        <f t="shared" si="10"/>
        <v>48870.113541540035</v>
      </c>
      <c r="O128" s="16" t="str">
        <f t="shared" si="11"/>
        <v>SI</v>
      </c>
      <c r="P128" s="17">
        <v>7</v>
      </c>
      <c r="Q128" s="18">
        <f t="shared" si="12"/>
        <v>14661.034062462009</v>
      </c>
      <c r="R128" s="18">
        <f t="shared" si="13"/>
        <v>537571.24895694037</v>
      </c>
      <c r="S128" s="19">
        <v>488701.13541540032</v>
      </c>
    </row>
    <row r="129" spans="1:19" ht="12.95" customHeight="1" x14ac:dyDescent="0.25">
      <c r="A129" s="11" t="s">
        <v>328</v>
      </c>
      <c r="B129" s="12" t="s">
        <v>12</v>
      </c>
      <c r="C129" s="12" t="str">
        <f t="shared" si="7"/>
        <v>Ejecutivo</v>
      </c>
      <c r="D129" s="11" t="s">
        <v>368</v>
      </c>
      <c r="E129" s="11" t="s">
        <v>284</v>
      </c>
      <c r="F129" s="11" t="s">
        <v>329</v>
      </c>
      <c r="G129" s="11" t="s">
        <v>68</v>
      </c>
      <c r="H129" s="11" t="str">
        <f t="shared" si="8"/>
        <v>Masculino</v>
      </c>
      <c r="I129" s="11" t="s">
        <v>345</v>
      </c>
      <c r="J129" s="12">
        <v>0</v>
      </c>
      <c r="K129" s="13">
        <f t="shared" si="9"/>
        <v>0</v>
      </c>
      <c r="L129" s="14">
        <v>15534</v>
      </c>
      <c r="M129" s="15">
        <v>64</v>
      </c>
      <c r="N129" s="16">
        <f t="shared" si="10"/>
        <v>500000</v>
      </c>
      <c r="O129" s="16" t="str">
        <f t="shared" si="11"/>
        <v>SI</v>
      </c>
      <c r="P129" s="17" t="s">
        <v>16</v>
      </c>
      <c r="Q129" s="18">
        <f t="shared" si="12"/>
        <v>0</v>
      </c>
      <c r="R129" s="18">
        <f t="shared" si="13"/>
        <v>5500000</v>
      </c>
      <c r="S129" s="19">
        <v>5000000</v>
      </c>
    </row>
    <row r="130" spans="1:19" ht="12.95" customHeight="1" x14ac:dyDescent="0.25">
      <c r="A130" s="11" t="s">
        <v>189</v>
      </c>
      <c r="B130" s="12" t="s">
        <v>13</v>
      </c>
      <c r="C130" s="12" t="str">
        <f t="shared" si="7"/>
        <v>Trabajador</v>
      </c>
      <c r="D130" s="11" t="s">
        <v>371</v>
      </c>
      <c r="E130" s="11" t="s">
        <v>188</v>
      </c>
      <c r="F130" s="11" t="s">
        <v>157</v>
      </c>
      <c r="G130" s="11" t="s">
        <v>68</v>
      </c>
      <c r="H130" s="11" t="str">
        <f t="shared" si="8"/>
        <v>Masculino</v>
      </c>
      <c r="I130" s="11" t="s">
        <v>181</v>
      </c>
      <c r="J130" s="12">
        <v>9</v>
      </c>
      <c r="K130" s="13">
        <f t="shared" si="9"/>
        <v>0</v>
      </c>
      <c r="L130" s="14">
        <v>16288</v>
      </c>
      <c r="M130" s="15">
        <v>62</v>
      </c>
      <c r="N130" s="16">
        <f t="shared" si="10"/>
        <v>276333.30475902319</v>
      </c>
      <c r="O130" s="16" t="str">
        <f t="shared" si="11"/>
        <v>SI</v>
      </c>
      <c r="P130" s="17">
        <v>7</v>
      </c>
      <c r="Q130" s="18">
        <f t="shared" si="12"/>
        <v>41449.995713853481</v>
      </c>
      <c r="R130" s="18">
        <f t="shared" si="13"/>
        <v>1519833.1761746276</v>
      </c>
      <c r="S130" s="19">
        <v>1381666.523795116</v>
      </c>
    </row>
    <row r="131" spans="1:19" ht="12.95" customHeight="1" x14ac:dyDescent="0.25">
      <c r="A131" s="11" t="s">
        <v>48</v>
      </c>
      <c r="B131" s="12" t="s">
        <v>13</v>
      </c>
      <c r="C131" s="12" t="str">
        <f t="shared" si="7"/>
        <v>Trabajador</v>
      </c>
      <c r="D131" s="11" t="s">
        <v>358</v>
      </c>
      <c r="E131" s="11" t="s">
        <v>104</v>
      </c>
      <c r="F131" s="11" t="s">
        <v>39</v>
      </c>
      <c r="G131" s="11" t="s">
        <v>68</v>
      </c>
      <c r="H131" s="11" t="str">
        <f t="shared" si="8"/>
        <v>Masculino</v>
      </c>
      <c r="I131" s="11" t="s">
        <v>69</v>
      </c>
      <c r="J131" s="12">
        <v>1</v>
      </c>
      <c r="K131" s="13">
        <f t="shared" si="9"/>
        <v>0</v>
      </c>
      <c r="L131" s="14">
        <v>14463</v>
      </c>
      <c r="M131" s="15">
        <v>67</v>
      </c>
      <c r="N131" s="16">
        <f t="shared" si="10"/>
        <v>418051.37613296142</v>
      </c>
      <c r="O131" s="16" t="str">
        <f t="shared" si="11"/>
        <v>SI</v>
      </c>
      <c r="P131" s="17">
        <v>13</v>
      </c>
      <c r="Q131" s="18">
        <f t="shared" si="12"/>
        <v>62707.70641994421</v>
      </c>
      <c r="R131" s="18">
        <f t="shared" si="13"/>
        <v>2299282.568731288</v>
      </c>
      <c r="S131" s="19">
        <v>2090256.880664807</v>
      </c>
    </row>
    <row r="132" spans="1:19" ht="12.95" customHeight="1" x14ac:dyDescent="0.25">
      <c r="A132" s="11" t="s">
        <v>212</v>
      </c>
      <c r="B132" s="12" t="s">
        <v>12</v>
      </c>
      <c r="C132" s="12" t="str">
        <f t="shared" si="7"/>
        <v>Ejecutivo</v>
      </c>
      <c r="D132" s="11" t="s">
        <v>369</v>
      </c>
      <c r="E132" s="11" t="s">
        <v>211</v>
      </c>
      <c r="F132" s="11" t="s">
        <v>350</v>
      </c>
      <c r="G132" s="11" t="s">
        <v>68</v>
      </c>
      <c r="H132" s="11" t="str">
        <f t="shared" si="8"/>
        <v>Masculino</v>
      </c>
      <c r="I132" s="11" t="s">
        <v>345</v>
      </c>
      <c r="J132" s="12">
        <v>0</v>
      </c>
      <c r="K132" s="13">
        <f t="shared" si="9"/>
        <v>0</v>
      </c>
      <c r="L132" s="14">
        <v>19227</v>
      </c>
      <c r="M132" s="15">
        <v>54</v>
      </c>
      <c r="N132" s="16">
        <f t="shared" si="10"/>
        <v>150000</v>
      </c>
      <c r="O132" s="16" t="str">
        <f t="shared" si="11"/>
        <v>NO</v>
      </c>
      <c r="P132" s="17" t="s">
        <v>15</v>
      </c>
      <c r="Q132" s="18">
        <f t="shared" si="12"/>
        <v>45000</v>
      </c>
      <c r="R132" s="18">
        <f t="shared" si="13"/>
        <v>1650000</v>
      </c>
      <c r="S132" s="19">
        <v>1500000</v>
      </c>
    </row>
    <row r="133" spans="1:19" ht="12.95" customHeight="1" x14ac:dyDescent="0.25">
      <c r="A133" s="11" t="s">
        <v>173</v>
      </c>
      <c r="B133" s="12" t="s">
        <v>13</v>
      </c>
      <c r="C133" s="12" t="str">
        <f t="shared" si="7"/>
        <v>Trabajador</v>
      </c>
      <c r="D133" s="11" t="s">
        <v>358</v>
      </c>
      <c r="E133" s="11" t="s">
        <v>174</v>
      </c>
      <c r="F133" s="11" t="s">
        <v>175</v>
      </c>
      <c r="G133" s="11" t="s">
        <v>68</v>
      </c>
      <c r="H133" s="11" t="str">
        <f t="shared" si="8"/>
        <v>Masculino</v>
      </c>
      <c r="I133" s="11" t="s">
        <v>170</v>
      </c>
      <c r="J133" s="12">
        <v>9</v>
      </c>
      <c r="K133" s="13">
        <f t="shared" si="9"/>
        <v>0</v>
      </c>
      <c r="L133" s="14">
        <v>16375</v>
      </c>
      <c r="M133" s="15">
        <v>62</v>
      </c>
      <c r="N133" s="16">
        <f t="shared" si="10"/>
        <v>224116.29761725638</v>
      </c>
      <c r="O133" s="16" t="str">
        <f t="shared" si="11"/>
        <v>SI</v>
      </c>
      <c r="P133" s="17">
        <v>7</v>
      </c>
      <c r="Q133" s="18">
        <f t="shared" si="12"/>
        <v>33617.444642588453</v>
      </c>
      <c r="R133" s="18">
        <f t="shared" si="13"/>
        <v>1232639.6368949099</v>
      </c>
      <c r="S133" s="19">
        <v>1120581.4880862818</v>
      </c>
    </row>
    <row r="134" spans="1:19" ht="12.95" customHeight="1" x14ac:dyDescent="0.25">
      <c r="A134" s="11" t="s">
        <v>274</v>
      </c>
      <c r="B134" s="12" t="s">
        <v>13</v>
      </c>
      <c r="C134" s="12" t="str">
        <f t="shared" ref="C134:C163" si="14">IF(B134="B","Trabajador","Ejecutivo")</f>
        <v>Trabajador</v>
      </c>
      <c r="D134" s="11" t="s">
        <v>371</v>
      </c>
      <c r="E134" s="11" t="s">
        <v>77</v>
      </c>
      <c r="F134" s="11" t="s">
        <v>23</v>
      </c>
      <c r="G134" s="11" t="s">
        <v>68</v>
      </c>
      <c r="H134" s="11" t="str">
        <f t="shared" ref="H134:H163" si="15">IF(G134="M","Masculino","Femenino")</f>
        <v>Masculino</v>
      </c>
      <c r="I134" s="11" t="s">
        <v>181</v>
      </c>
      <c r="J134" s="12">
        <v>0</v>
      </c>
      <c r="K134" s="13">
        <f t="shared" ref="K134:K163" si="16">IF(S134&lt;1000000,J134*5500,0)</f>
        <v>0</v>
      </c>
      <c r="L134" s="14">
        <v>22100</v>
      </c>
      <c r="M134" s="15">
        <v>46</v>
      </c>
      <c r="N134" s="16">
        <f t="shared" ref="N134:N163" si="17">IF(I134="Rancagua",10%*S134,20%*S134)</f>
        <v>100000</v>
      </c>
      <c r="O134" s="16" t="str">
        <f t="shared" ref="O134:O163" si="18">IF(M134&gt;60,"SI","NO")</f>
        <v>NO</v>
      </c>
      <c r="P134" s="17">
        <v>3</v>
      </c>
      <c r="Q134" s="18">
        <f t="shared" ref="Q134:Q163" si="19">IF(P134="",0,3%*S134)</f>
        <v>15000</v>
      </c>
      <c r="R134" s="18">
        <f t="shared" ref="R134:R163" si="20">IF(M134&gt;=50,S134+10%*S134,S134+5%*S134)</f>
        <v>525000</v>
      </c>
      <c r="S134" s="19">
        <v>500000</v>
      </c>
    </row>
    <row r="135" spans="1:19" ht="12.95" customHeight="1" x14ac:dyDescent="0.25">
      <c r="A135" s="11" t="s">
        <v>50</v>
      </c>
      <c r="B135" s="12" t="s">
        <v>13</v>
      </c>
      <c r="C135" s="12" t="str">
        <f t="shared" si="14"/>
        <v>Trabajador</v>
      </c>
      <c r="D135" s="11" t="s">
        <v>358</v>
      </c>
      <c r="E135" s="11" t="s">
        <v>51</v>
      </c>
      <c r="F135" s="11" t="s">
        <v>52</v>
      </c>
      <c r="G135" s="11" t="s">
        <v>68</v>
      </c>
      <c r="H135" s="11" t="str">
        <f t="shared" si="15"/>
        <v>Masculino</v>
      </c>
      <c r="I135" s="11" t="s">
        <v>69</v>
      </c>
      <c r="J135" s="12">
        <v>9</v>
      </c>
      <c r="K135" s="13">
        <f t="shared" si="16"/>
        <v>49500</v>
      </c>
      <c r="L135" s="14">
        <v>15246</v>
      </c>
      <c r="M135" s="15">
        <v>65</v>
      </c>
      <c r="N135" s="16">
        <f t="shared" si="17"/>
        <v>114744.207102165</v>
      </c>
      <c r="O135" s="16" t="str">
        <f t="shared" si="18"/>
        <v>SI</v>
      </c>
      <c r="P135" s="17">
        <v>13</v>
      </c>
      <c r="Q135" s="18">
        <f t="shared" si="19"/>
        <v>17211.631065324749</v>
      </c>
      <c r="R135" s="18">
        <f t="shared" si="20"/>
        <v>631093.13906190754</v>
      </c>
      <c r="S135" s="19">
        <v>573721.03551082499</v>
      </c>
    </row>
    <row r="136" spans="1:19" ht="12.95" customHeight="1" x14ac:dyDescent="0.25">
      <c r="A136" s="11" t="s">
        <v>318</v>
      </c>
      <c r="B136" s="12" t="s">
        <v>12</v>
      </c>
      <c r="C136" s="12" t="str">
        <f t="shared" si="14"/>
        <v>Ejecutivo</v>
      </c>
      <c r="D136" s="11" t="s">
        <v>370</v>
      </c>
      <c r="E136" s="11" t="s">
        <v>266</v>
      </c>
      <c r="F136" s="11" t="s">
        <v>319</v>
      </c>
      <c r="G136" s="11" t="s">
        <v>68</v>
      </c>
      <c r="H136" s="11" t="str">
        <f t="shared" si="15"/>
        <v>Masculino</v>
      </c>
      <c r="I136" s="11" t="s">
        <v>345</v>
      </c>
      <c r="J136" s="12">
        <v>3</v>
      </c>
      <c r="K136" s="13">
        <f t="shared" si="16"/>
        <v>0</v>
      </c>
      <c r="L136" s="14">
        <v>19261</v>
      </c>
      <c r="M136" s="15">
        <v>54</v>
      </c>
      <c r="N136" s="16">
        <f t="shared" si="17"/>
        <v>500000</v>
      </c>
      <c r="O136" s="16" t="str">
        <f t="shared" si="18"/>
        <v>NO</v>
      </c>
      <c r="P136" s="17" t="s">
        <v>16</v>
      </c>
      <c r="Q136" s="18">
        <f t="shared" si="19"/>
        <v>0</v>
      </c>
      <c r="R136" s="18">
        <f t="shared" si="20"/>
        <v>5500000</v>
      </c>
      <c r="S136" s="19">
        <v>5000000</v>
      </c>
    </row>
    <row r="137" spans="1:19" ht="12.95" customHeight="1" x14ac:dyDescent="0.25">
      <c r="A137" s="11" t="s">
        <v>185</v>
      </c>
      <c r="B137" s="12" t="s">
        <v>12</v>
      </c>
      <c r="C137" s="12" t="str">
        <f t="shared" si="14"/>
        <v>Ejecutivo</v>
      </c>
      <c r="D137" s="11" t="s">
        <v>371</v>
      </c>
      <c r="E137" s="11" t="s">
        <v>186</v>
      </c>
      <c r="F137" s="11" t="s">
        <v>70</v>
      </c>
      <c r="G137" s="11" t="s">
        <v>68</v>
      </c>
      <c r="H137" s="11" t="str">
        <f t="shared" si="15"/>
        <v>Masculino</v>
      </c>
      <c r="I137" s="11" t="s">
        <v>181</v>
      </c>
      <c r="J137" s="12">
        <v>1</v>
      </c>
      <c r="K137" s="13">
        <f t="shared" si="16"/>
        <v>5500</v>
      </c>
      <c r="L137" s="14">
        <v>17083</v>
      </c>
      <c r="M137" s="15">
        <v>60</v>
      </c>
      <c r="N137" s="16">
        <f t="shared" si="17"/>
        <v>60534.322195952467</v>
      </c>
      <c r="O137" s="16" t="str">
        <f t="shared" si="18"/>
        <v>NO</v>
      </c>
      <c r="P137" s="17" t="s">
        <v>15</v>
      </c>
      <c r="Q137" s="18">
        <f t="shared" si="19"/>
        <v>9080.1483293928704</v>
      </c>
      <c r="R137" s="18">
        <f t="shared" si="20"/>
        <v>332938.77207773854</v>
      </c>
      <c r="S137" s="19">
        <v>302671.61097976234</v>
      </c>
    </row>
    <row r="138" spans="1:19" ht="12.95" customHeight="1" x14ac:dyDescent="0.25">
      <c r="A138" s="11" t="s">
        <v>292</v>
      </c>
      <c r="B138" s="12" t="s">
        <v>13</v>
      </c>
      <c r="C138" s="12" t="str">
        <f t="shared" si="14"/>
        <v>Trabajador</v>
      </c>
      <c r="D138" s="11" t="s">
        <v>370</v>
      </c>
      <c r="E138" s="11" t="s">
        <v>241</v>
      </c>
      <c r="F138" s="11" t="s">
        <v>293</v>
      </c>
      <c r="G138" s="11" t="s">
        <v>68</v>
      </c>
      <c r="H138" s="11" t="str">
        <f t="shared" si="15"/>
        <v>Masculino</v>
      </c>
      <c r="I138" s="11" t="s">
        <v>345</v>
      </c>
      <c r="J138" s="12">
        <v>3</v>
      </c>
      <c r="K138" s="13">
        <f t="shared" si="16"/>
        <v>0</v>
      </c>
      <c r="L138" s="14">
        <v>16353</v>
      </c>
      <c r="M138" s="15">
        <v>62</v>
      </c>
      <c r="N138" s="16">
        <f t="shared" si="17"/>
        <v>153771.29010086489</v>
      </c>
      <c r="O138" s="16" t="str">
        <f t="shared" si="18"/>
        <v>SI</v>
      </c>
      <c r="P138" s="17">
        <v>7</v>
      </c>
      <c r="Q138" s="18">
        <f t="shared" si="19"/>
        <v>46131.387030259459</v>
      </c>
      <c r="R138" s="18">
        <f t="shared" si="20"/>
        <v>1691484.1911095136</v>
      </c>
      <c r="S138" s="19">
        <v>1537712.9010086488</v>
      </c>
    </row>
    <row r="139" spans="1:19" ht="12.95" customHeight="1" x14ac:dyDescent="0.25">
      <c r="A139" s="11" t="s">
        <v>400</v>
      </c>
      <c r="B139" s="12" t="s">
        <v>13</v>
      </c>
      <c r="C139" s="12" t="str">
        <f t="shared" si="14"/>
        <v>Trabajador</v>
      </c>
      <c r="D139" s="11" t="s">
        <v>358</v>
      </c>
      <c r="E139" s="11" t="s">
        <v>388</v>
      </c>
      <c r="F139" s="11" t="s">
        <v>401</v>
      </c>
      <c r="G139" s="11" t="s">
        <v>1</v>
      </c>
      <c r="H139" s="11" t="str">
        <f t="shared" si="15"/>
        <v>Femenino</v>
      </c>
      <c r="I139" s="11" t="s">
        <v>63</v>
      </c>
      <c r="J139" s="12">
        <v>7</v>
      </c>
      <c r="K139" s="13">
        <f t="shared" si="16"/>
        <v>38500</v>
      </c>
      <c r="L139" s="14">
        <v>17266</v>
      </c>
      <c r="M139" s="15">
        <v>59</v>
      </c>
      <c r="N139" s="16">
        <f t="shared" si="17"/>
        <v>56465.608590777789</v>
      </c>
      <c r="O139" s="16" t="str">
        <f t="shared" si="18"/>
        <v>NO</v>
      </c>
      <c r="P139" s="17">
        <v>7</v>
      </c>
      <c r="Q139" s="18">
        <f t="shared" si="19"/>
        <v>8469.841288616668</v>
      </c>
      <c r="R139" s="18">
        <f t="shared" si="20"/>
        <v>310560.84724927787</v>
      </c>
      <c r="S139" s="19">
        <v>282328.04295388894</v>
      </c>
    </row>
    <row r="140" spans="1:19" ht="12.95" customHeight="1" x14ac:dyDescent="0.25">
      <c r="A140" s="11" t="s">
        <v>163</v>
      </c>
      <c r="B140" s="12" t="s">
        <v>13</v>
      </c>
      <c r="C140" s="12" t="str">
        <f t="shared" si="14"/>
        <v>Trabajador</v>
      </c>
      <c r="D140" s="11" t="s">
        <v>373</v>
      </c>
      <c r="E140" s="11" t="s">
        <v>97</v>
      </c>
      <c r="F140" s="11" t="s">
        <v>106</v>
      </c>
      <c r="G140" s="11" t="s">
        <v>68</v>
      </c>
      <c r="H140" s="11" t="str">
        <f t="shared" si="15"/>
        <v>Masculino</v>
      </c>
      <c r="I140" s="11" t="s">
        <v>69</v>
      </c>
      <c r="J140" s="12">
        <v>5</v>
      </c>
      <c r="K140" s="13">
        <f t="shared" si="16"/>
        <v>0</v>
      </c>
      <c r="L140" s="14">
        <v>19048</v>
      </c>
      <c r="M140" s="15">
        <v>54</v>
      </c>
      <c r="N140" s="16">
        <f t="shared" si="17"/>
        <v>243839.3009055345</v>
      </c>
      <c r="O140" s="16" t="str">
        <f t="shared" si="18"/>
        <v>NO</v>
      </c>
      <c r="P140" s="17">
        <v>3</v>
      </c>
      <c r="Q140" s="18">
        <f t="shared" si="19"/>
        <v>36575.895135830171</v>
      </c>
      <c r="R140" s="18">
        <f t="shared" si="20"/>
        <v>1341116.1549804397</v>
      </c>
      <c r="S140" s="19">
        <v>1219196.5045276724</v>
      </c>
    </row>
    <row r="141" spans="1:19" ht="12.95" customHeight="1" x14ac:dyDescent="0.25">
      <c r="A141" s="11" t="s">
        <v>258</v>
      </c>
      <c r="B141" s="12" t="s">
        <v>13</v>
      </c>
      <c r="C141" s="12" t="str">
        <f t="shared" si="14"/>
        <v>Trabajador</v>
      </c>
      <c r="D141" s="11" t="s">
        <v>369</v>
      </c>
      <c r="E141" s="11" t="s">
        <v>351</v>
      </c>
      <c r="F141" s="11" t="s">
        <v>259</v>
      </c>
      <c r="G141" s="11" t="s">
        <v>68</v>
      </c>
      <c r="H141" s="11" t="str">
        <f t="shared" si="15"/>
        <v>Masculino</v>
      </c>
      <c r="I141" s="11" t="s">
        <v>345</v>
      </c>
      <c r="J141" s="12">
        <v>7</v>
      </c>
      <c r="K141" s="13">
        <f t="shared" si="16"/>
        <v>38500</v>
      </c>
      <c r="L141" s="14">
        <v>22227</v>
      </c>
      <c r="M141" s="15">
        <v>46</v>
      </c>
      <c r="N141" s="16">
        <f t="shared" si="17"/>
        <v>85000</v>
      </c>
      <c r="O141" s="16" t="str">
        <f t="shared" si="18"/>
        <v>NO</v>
      </c>
      <c r="P141" s="17">
        <v>7</v>
      </c>
      <c r="Q141" s="18">
        <f t="shared" si="19"/>
        <v>25500</v>
      </c>
      <c r="R141" s="18">
        <f t="shared" si="20"/>
        <v>892500</v>
      </c>
      <c r="S141" s="19">
        <v>850000</v>
      </c>
    </row>
    <row r="142" spans="1:19" ht="12.95" customHeight="1" x14ac:dyDescent="0.25">
      <c r="A142" s="11" t="s">
        <v>127</v>
      </c>
      <c r="B142" s="12" t="s">
        <v>12</v>
      </c>
      <c r="C142" s="12" t="str">
        <f t="shared" si="14"/>
        <v>Ejecutivo</v>
      </c>
      <c r="D142" s="11" t="s">
        <v>360</v>
      </c>
      <c r="E142" s="11" t="s">
        <v>128</v>
      </c>
      <c r="F142" s="11" t="s">
        <v>73</v>
      </c>
      <c r="G142" s="11" t="s">
        <v>68</v>
      </c>
      <c r="H142" s="11" t="str">
        <f t="shared" si="15"/>
        <v>Masculino</v>
      </c>
      <c r="I142" s="11" t="s">
        <v>63</v>
      </c>
      <c r="J142" s="12">
        <v>2</v>
      </c>
      <c r="K142" s="13">
        <f t="shared" si="16"/>
        <v>11000</v>
      </c>
      <c r="L142" s="14">
        <v>16354</v>
      </c>
      <c r="M142" s="15">
        <v>62</v>
      </c>
      <c r="N142" s="16">
        <f t="shared" si="17"/>
        <v>163347.44377940136</v>
      </c>
      <c r="O142" s="16" t="str">
        <f t="shared" si="18"/>
        <v>SI</v>
      </c>
      <c r="P142" s="17" t="s">
        <v>15</v>
      </c>
      <c r="Q142" s="18">
        <f t="shared" si="19"/>
        <v>24502.116566910205</v>
      </c>
      <c r="R142" s="18">
        <f t="shared" si="20"/>
        <v>898410.94078670745</v>
      </c>
      <c r="S142" s="19">
        <v>816737.21889700682</v>
      </c>
    </row>
    <row r="143" spans="1:19" ht="12.95" customHeight="1" x14ac:dyDescent="0.25">
      <c r="A143" s="11" t="s">
        <v>320</v>
      </c>
      <c r="B143" s="12" t="s">
        <v>12</v>
      </c>
      <c r="C143" s="12" t="str">
        <f t="shared" si="14"/>
        <v>Ejecutivo</v>
      </c>
      <c r="D143" s="11" t="s">
        <v>366</v>
      </c>
      <c r="E143" s="11" t="s">
        <v>217</v>
      </c>
      <c r="F143" s="11" t="s">
        <v>321</v>
      </c>
      <c r="G143" s="11" t="s">
        <v>68</v>
      </c>
      <c r="H143" s="11" t="str">
        <f t="shared" si="15"/>
        <v>Masculino</v>
      </c>
      <c r="I143" s="11" t="s">
        <v>345</v>
      </c>
      <c r="J143" s="12">
        <v>6</v>
      </c>
      <c r="K143" s="13">
        <f t="shared" si="16"/>
        <v>0</v>
      </c>
      <c r="L143" s="14">
        <v>14609</v>
      </c>
      <c r="M143" s="15">
        <v>66</v>
      </c>
      <c r="N143" s="16">
        <f t="shared" si="17"/>
        <v>500000</v>
      </c>
      <c r="O143" s="16" t="str">
        <f t="shared" si="18"/>
        <v>SI</v>
      </c>
      <c r="P143" s="17" t="s">
        <v>16</v>
      </c>
      <c r="Q143" s="18">
        <f t="shared" si="19"/>
        <v>0</v>
      </c>
      <c r="R143" s="18">
        <f t="shared" si="20"/>
        <v>5500000</v>
      </c>
      <c r="S143" s="19">
        <v>5000000</v>
      </c>
    </row>
    <row r="144" spans="1:19" ht="12.95" customHeight="1" x14ac:dyDescent="0.25">
      <c r="A144" s="11" t="s">
        <v>356</v>
      </c>
      <c r="B144" s="12" t="s">
        <v>13</v>
      </c>
      <c r="C144" s="12" t="str">
        <f t="shared" si="14"/>
        <v>Trabajador</v>
      </c>
      <c r="D144" s="11" t="s">
        <v>371</v>
      </c>
      <c r="E144" s="11" t="s">
        <v>25</v>
      </c>
      <c r="F144" s="11" t="s">
        <v>26</v>
      </c>
      <c r="G144" s="11" t="s">
        <v>68</v>
      </c>
      <c r="H144" s="11" t="str">
        <f t="shared" si="15"/>
        <v>Masculino</v>
      </c>
      <c r="I144" s="11" t="s">
        <v>181</v>
      </c>
      <c r="J144" s="12">
        <v>9</v>
      </c>
      <c r="K144" s="13">
        <f t="shared" si="16"/>
        <v>0</v>
      </c>
      <c r="L144" s="14">
        <v>17116</v>
      </c>
      <c r="M144" s="15">
        <v>60</v>
      </c>
      <c r="N144" s="16">
        <f t="shared" si="17"/>
        <v>204241.88568502324</v>
      </c>
      <c r="O144" s="16" t="str">
        <f t="shared" si="18"/>
        <v>NO</v>
      </c>
      <c r="P144" s="17">
        <v>7</v>
      </c>
      <c r="Q144" s="18">
        <f t="shared" si="19"/>
        <v>30636.282852753484</v>
      </c>
      <c r="R144" s="18">
        <f t="shared" si="20"/>
        <v>1123330.3712676277</v>
      </c>
      <c r="S144" s="19">
        <v>1021209.4284251161</v>
      </c>
    </row>
    <row r="145" spans="1:19" ht="12.95" customHeight="1" x14ac:dyDescent="0.25">
      <c r="A145" s="11" t="s">
        <v>255</v>
      </c>
      <c r="B145" s="12" t="s">
        <v>13</v>
      </c>
      <c r="C145" s="12" t="str">
        <f t="shared" si="14"/>
        <v>Trabajador</v>
      </c>
      <c r="D145" s="11" t="s">
        <v>369</v>
      </c>
      <c r="E145" s="11" t="s">
        <v>346</v>
      </c>
      <c r="F145" s="11" t="s">
        <v>254</v>
      </c>
      <c r="G145" s="11" t="s">
        <v>68</v>
      </c>
      <c r="H145" s="11" t="str">
        <f t="shared" si="15"/>
        <v>Masculino</v>
      </c>
      <c r="I145" s="11" t="s">
        <v>345</v>
      </c>
      <c r="J145" s="12">
        <v>9</v>
      </c>
      <c r="K145" s="13">
        <f t="shared" si="16"/>
        <v>0</v>
      </c>
      <c r="L145" s="14">
        <v>15045</v>
      </c>
      <c r="M145" s="15">
        <v>65</v>
      </c>
      <c r="N145" s="16">
        <f t="shared" si="17"/>
        <v>157407.0850104338</v>
      </c>
      <c r="O145" s="16" t="str">
        <f t="shared" si="18"/>
        <v>SI</v>
      </c>
      <c r="P145" s="17">
        <v>5</v>
      </c>
      <c r="Q145" s="18">
        <f t="shared" si="19"/>
        <v>47222.125503130133</v>
      </c>
      <c r="R145" s="18">
        <f t="shared" si="20"/>
        <v>1731477.9351147716</v>
      </c>
      <c r="S145" s="19">
        <v>1574070.8501043378</v>
      </c>
    </row>
    <row r="146" spans="1:19" ht="12.95" customHeight="1" x14ac:dyDescent="0.25">
      <c r="A146" s="11" t="s">
        <v>268</v>
      </c>
      <c r="B146" s="12" t="s">
        <v>13</v>
      </c>
      <c r="C146" s="12" t="str">
        <f t="shared" si="14"/>
        <v>Trabajador</v>
      </c>
      <c r="D146" s="11" t="s">
        <v>358</v>
      </c>
      <c r="E146" s="11" t="s">
        <v>54</v>
      </c>
      <c r="F146" s="11" t="s">
        <v>42</v>
      </c>
      <c r="G146" s="11" t="s">
        <v>68</v>
      </c>
      <c r="H146" s="11" t="str">
        <f t="shared" si="15"/>
        <v>Masculino</v>
      </c>
      <c r="I146" s="11" t="s">
        <v>63</v>
      </c>
      <c r="J146" s="12">
        <v>6</v>
      </c>
      <c r="K146" s="13">
        <f t="shared" si="16"/>
        <v>0</v>
      </c>
      <c r="L146" s="14">
        <v>18543</v>
      </c>
      <c r="M146" s="15">
        <v>56</v>
      </c>
      <c r="N146" s="16">
        <f t="shared" si="17"/>
        <v>202044.5114417029</v>
      </c>
      <c r="O146" s="16" t="str">
        <f t="shared" si="18"/>
        <v>NO</v>
      </c>
      <c r="P146" s="17">
        <v>13</v>
      </c>
      <c r="Q146" s="18">
        <f t="shared" si="19"/>
        <v>30306.676716255432</v>
      </c>
      <c r="R146" s="18">
        <f t="shared" si="20"/>
        <v>1111244.8129293658</v>
      </c>
      <c r="S146" s="19">
        <v>1010222.5572085144</v>
      </c>
    </row>
    <row r="147" spans="1:19" ht="12.95" customHeight="1" x14ac:dyDescent="0.25">
      <c r="A147" s="11" t="s">
        <v>296</v>
      </c>
      <c r="B147" s="12" t="s">
        <v>13</v>
      </c>
      <c r="C147" s="12" t="str">
        <f t="shared" si="14"/>
        <v>Trabajador</v>
      </c>
      <c r="D147" s="11" t="s">
        <v>370</v>
      </c>
      <c r="E147" s="11" t="s">
        <v>246</v>
      </c>
      <c r="F147" s="11" t="s">
        <v>297</v>
      </c>
      <c r="G147" s="11" t="s">
        <v>68</v>
      </c>
      <c r="H147" s="11" t="str">
        <f t="shared" si="15"/>
        <v>Masculino</v>
      </c>
      <c r="I147" s="11" t="s">
        <v>345</v>
      </c>
      <c r="J147" s="12">
        <v>1</v>
      </c>
      <c r="K147" s="13">
        <f t="shared" si="16"/>
        <v>0</v>
      </c>
      <c r="L147" s="14">
        <v>16282</v>
      </c>
      <c r="M147" s="15">
        <v>62</v>
      </c>
      <c r="N147" s="16">
        <f t="shared" si="17"/>
        <v>110905.83093308861</v>
      </c>
      <c r="O147" s="16" t="str">
        <f t="shared" si="18"/>
        <v>SI</v>
      </c>
      <c r="P147" s="17">
        <v>7</v>
      </c>
      <c r="Q147" s="18">
        <f t="shared" si="19"/>
        <v>33271.749279926582</v>
      </c>
      <c r="R147" s="18">
        <f t="shared" si="20"/>
        <v>1219964.1402639747</v>
      </c>
      <c r="S147" s="19">
        <v>1109058.309330886</v>
      </c>
    </row>
    <row r="148" spans="1:19" ht="12.95" customHeight="1" x14ac:dyDescent="0.25">
      <c r="A148" s="11" t="s">
        <v>135</v>
      </c>
      <c r="B148" s="12" t="s">
        <v>12</v>
      </c>
      <c r="C148" s="12" t="str">
        <f t="shared" si="14"/>
        <v>Ejecutivo</v>
      </c>
      <c r="D148" s="11" t="s">
        <v>360</v>
      </c>
      <c r="E148" s="11" t="s">
        <v>136</v>
      </c>
      <c r="F148" s="11" t="s">
        <v>70</v>
      </c>
      <c r="G148" s="11" t="s">
        <v>68</v>
      </c>
      <c r="H148" s="11" t="str">
        <f t="shared" si="15"/>
        <v>Masculino</v>
      </c>
      <c r="I148" s="11" t="s">
        <v>63</v>
      </c>
      <c r="J148" s="12">
        <v>7</v>
      </c>
      <c r="K148" s="13">
        <f t="shared" si="16"/>
        <v>0</v>
      </c>
      <c r="L148" s="14">
        <v>25528</v>
      </c>
      <c r="M148" s="15">
        <v>37</v>
      </c>
      <c r="N148" s="16">
        <f t="shared" si="17"/>
        <v>300000</v>
      </c>
      <c r="O148" s="16" t="str">
        <f t="shared" si="18"/>
        <v>NO</v>
      </c>
      <c r="P148" s="17" t="s">
        <v>15</v>
      </c>
      <c r="Q148" s="18">
        <f t="shared" si="19"/>
        <v>45000</v>
      </c>
      <c r="R148" s="18">
        <f t="shared" si="20"/>
        <v>1575000</v>
      </c>
      <c r="S148" s="19">
        <v>1500000</v>
      </c>
    </row>
    <row r="149" spans="1:19" ht="12.95" customHeight="1" x14ac:dyDescent="0.25">
      <c r="A149" s="11" t="s">
        <v>396</v>
      </c>
      <c r="B149" s="12" t="s">
        <v>12</v>
      </c>
      <c r="C149" s="12" t="str">
        <f t="shared" si="14"/>
        <v>Ejecutivo</v>
      </c>
      <c r="D149" s="11" t="s">
        <v>368</v>
      </c>
      <c r="E149" s="11" t="s">
        <v>233</v>
      </c>
      <c r="F149" s="11" t="s">
        <v>397</v>
      </c>
      <c r="G149" s="11" t="s">
        <v>1</v>
      </c>
      <c r="H149" s="11" t="str">
        <f t="shared" si="15"/>
        <v>Femenino</v>
      </c>
      <c r="I149" s="11" t="s">
        <v>345</v>
      </c>
      <c r="J149" s="12">
        <v>7</v>
      </c>
      <c r="K149" s="13">
        <f t="shared" si="16"/>
        <v>0</v>
      </c>
      <c r="L149" s="14">
        <v>17522</v>
      </c>
      <c r="M149" s="15">
        <v>58</v>
      </c>
      <c r="N149" s="16">
        <f t="shared" si="17"/>
        <v>130014.57630212577</v>
      </c>
      <c r="O149" s="16" t="str">
        <f t="shared" si="18"/>
        <v>NO</v>
      </c>
      <c r="P149" s="17" t="s">
        <v>15</v>
      </c>
      <c r="Q149" s="18">
        <f t="shared" si="19"/>
        <v>39004.372890637729</v>
      </c>
      <c r="R149" s="18">
        <f t="shared" si="20"/>
        <v>1430160.3393233835</v>
      </c>
      <c r="S149" s="19">
        <v>1300145.7630212577</v>
      </c>
    </row>
    <row r="150" spans="1:19" ht="12.95" customHeight="1" x14ac:dyDescent="0.25">
      <c r="A150" s="11" t="s">
        <v>219</v>
      </c>
      <c r="B150" s="12" t="s">
        <v>12</v>
      </c>
      <c r="C150" s="12" t="str">
        <f t="shared" si="14"/>
        <v>Ejecutivo</v>
      </c>
      <c r="D150" s="11" t="s">
        <v>370</v>
      </c>
      <c r="E150" s="11" t="s">
        <v>220</v>
      </c>
      <c r="F150" s="11" t="s">
        <v>67</v>
      </c>
      <c r="G150" s="11" t="s">
        <v>68</v>
      </c>
      <c r="H150" s="11" t="str">
        <f t="shared" si="15"/>
        <v>Masculino</v>
      </c>
      <c r="I150" s="11" t="s">
        <v>345</v>
      </c>
      <c r="J150" s="12">
        <v>1</v>
      </c>
      <c r="K150" s="13">
        <f t="shared" si="16"/>
        <v>0</v>
      </c>
      <c r="L150" s="14">
        <v>18982</v>
      </c>
      <c r="M150" s="15">
        <v>54</v>
      </c>
      <c r="N150" s="16">
        <f t="shared" si="17"/>
        <v>150000</v>
      </c>
      <c r="O150" s="16" t="str">
        <f t="shared" si="18"/>
        <v>NO</v>
      </c>
      <c r="P150" s="17" t="s">
        <v>15</v>
      </c>
      <c r="Q150" s="18">
        <f t="shared" si="19"/>
        <v>45000</v>
      </c>
      <c r="R150" s="18">
        <f t="shared" si="20"/>
        <v>1650000</v>
      </c>
      <c r="S150" s="19">
        <v>1500000</v>
      </c>
    </row>
    <row r="151" spans="1:19" ht="12.95" customHeight="1" x14ac:dyDescent="0.25">
      <c r="A151" s="11" t="s">
        <v>232</v>
      </c>
      <c r="B151" s="12" t="s">
        <v>12</v>
      </c>
      <c r="C151" s="12" t="str">
        <f t="shared" si="14"/>
        <v>Ejecutivo</v>
      </c>
      <c r="D151" s="11" t="s">
        <v>368</v>
      </c>
      <c r="E151" s="11" t="s">
        <v>231</v>
      </c>
      <c r="F151" s="11" t="s">
        <v>221</v>
      </c>
      <c r="G151" s="11" t="s">
        <v>68</v>
      </c>
      <c r="H151" s="11" t="str">
        <f t="shared" si="15"/>
        <v>Masculino</v>
      </c>
      <c r="I151" s="11" t="s">
        <v>345</v>
      </c>
      <c r="J151" s="12">
        <v>2</v>
      </c>
      <c r="K151" s="13">
        <f t="shared" si="16"/>
        <v>11000</v>
      </c>
      <c r="L151" s="14">
        <v>16280</v>
      </c>
      <c r="M151" s="15">
        <v>62</v>
      </c>
      <c r="N151" s="16">
        <f t="shared" si="17"/>
        <v>26486.146980520607</v>
      </c>
      <c r="O151" s="16" t="str">
        <f t="shared" si="18"/>
        <v>SI</v>
      </c>
      <c r="P151" s="17" t="s">
        <v>15</v>
      </c>
      <c r="Q151" s="18">
        <f t="shared" si="19"/>
        <v>7945.8440941561812</v>
      </c>
      <c r="R151" s="18">
        <f t="shared" si="20"/>
        <v>291347.61678572668</v>
      </c>
      <c r="S151" s="19">
        <v>264861.46980520606</v>
      </c>
    </row>
    <row r="152" spans="1:19" ht="12.95" customHeight="1" x14ac:dyDescent="0.25">
      <c r="A152" s="11" t="s">
        <v>267</v>
      </c>
      <c r="B152" s="12" t="s">
        <v>13</v>
      </c>
      <c r="C152" s="12" t="str">
        <f t="shared" si="14"/>
        <v>Trabajador</v>
      </c>
      <c r="D152" s="11" t="s">
        <v>371</v>
      </c>
      <c r="E152" s="11" t="s">
        <v>76</v>
      </c>
      <c r="F152" s="11" t="s">
        <v>23</v>
      </c>
      <c r="G152" s="11" t="s">
        <v>68</v>
      </c>
      <c r="H152" s="11" t="str">
        <f t="shared" si="15"/>
        <v>Masculino</v>
      </c>
      <c r="I152" s="11" t="s">
        <v>181</v>
      </c>
      <c r="J152" s="12">
        <v>5</v>
      </c>
      <c r="K152" s="13">
        <f t="shared" si="16"/>
        <v>27500</v>
      </c>
      <c r="L152" s="14">
        <v>21914</v>
      </c>
      <c r="M152" s="15">
        <v>46</v>
      </c>
      <c r="N152" s="16">
        <f t="shared" si="17"/>
        <v>101000</v>
      </c>
      <c r="O152" s="16" t="str">
        <f t="shared" si="18"/>
        <v>NO</v>
      </c>
      <c r="P152" s="17">
        <v>8</v>
      </c>
      <c r="Q152" s="18">
        <f t="shared" si="19"/>
        <v>15150</v>
      </c>
      <c r="R152" s="18">
        <f t="shared" si="20"/>
        <v>530250</v>
      </c>
      <c r="S152" s="19">
        <v>505000</v>
      </c>
    </row>
    <row r="153" spans="1:19" ht="12.95" customHeight="1" x14ac:dyDescent="0.25">
      <c r="A153" s="11" t="s">
        <v>195</v>
      </c>
      <c r="B153" s="12" t="s">
        <v>13</v>
      </c>
      <c r="C153" s="12" t="str">
        <f t="shared" si="14"/>
        <v>Trabajador</v>
      </c>
      <c r="D153" s="11" t="s">
        <v>371</v>
      </c>
      <c r="E153" s="11" t="s">
        <v>193</v>
      </c>
      <c r="F153" s="11" t="s">
        <v>21</v>
      </c>
      <c r="G153" s="11" t="s">
        <v>68</v>
      </c>
      <c r="H153" s="11" t="str">
        <f t="shared" si="15"/>
        <v>Masculino</v>
      </c>
      <c r="I153" s="11" t="s">
        <v>181</v>
      </c>
      <c r="J153" s="12">
        <v>9</v>
      </c>
      <c r="K153" s="13">
        <f t="shared" si="16"/>
        <v>49500</v>
      </c>
      <c r="L153" s="14">
        <v>21407</v>
      </c>
      <c r="M153" s="15">
        <v>48</v>
      </c>
      <c r="N153" s="16">
        <f t="shared" si="17"/>
        <v>97000</v>
      </c>
      <c r="O153" s="16" t="str">
        <f t="shared" si="18"/>
        <v>NO</v>
      </c>
      <c r="P153" s="17">
        <v>8</v>
      </c>
      <c r="Q153" s="18">
        <f t="shared" si="19"/>
        <v>14550</v>
      </c>
      <c r="R153" s="18">
        <f t="shared" si="20"/>
        <v>509250</v>
      </c>
      <c r="S153" s="19">
        <v>485000</v>
      </c>
    </row>
    <row r="154" spans="1:19" ht="12.95" customHeight="1" x14ac:dyDescent="0.25">
      <c r="A154" s="11" t="s">
        <v>235</v>
      </c>
      <c r="B154" s="12" t="s">
        <v>12</v>
      </c>
      <c r="C154" s="12" t="str">
        <f t="shared" si="14"/>
        <v>Ejecutivo</v>
      </c>
      <c r="D154" s="11" t="s">
        <v>370</v>
      </c>
      <c r="E154" s="11" t="s">
        <v>236</v>
      </c>
      <c r="F154" s="11" t="s">
        <v>67</v>
      </c>
      <c r="G154" s="11" t="s">
        <v>68</v>
      </c>
      <c r="H154" s="11" t="str">
        <f t="shared" si="15"/>
        <v>Masculino</v>
      </c>
      <c r="I154" s="11" t="s">
        <v>345</v>
      </c>
      <c r="J154" s="12">
        <v>1</v>
      </c>
      <c r="K154" s="13">
        <f t="shared" si="16"/>
        <v>0</v>
      </c>
      <c r="L154" s="14">
        <v>21483</v>
      </c>
      <c r="M154" s="15">
        <v>48</v>
      </c>
      <c r="N154" s="16">
        <f t="shared" si="17"/>
        <v>150000</v>
      </c>
      <c r="O154" s="16" t="str">
        <f t="shared" si="18"/>
        <v>NO</v>
      </c>
      <c r="P154" s="17" t="s">
        <v>15</v>
      </c>
      <c r="Q154" s="18">
        <f t="shared" si="19"/>
        <v>45000</v>
      </c>
      <c r="R154" s="18">
        <f t="shared" si="20"/>
        <v>1575000</v>
      </c>
      <c r="S154" s="19">
        <v>1500000</v>
      </c>
    </row>
    <row r="155" spans="1:19" ht="12.95" customHeight="1" x14ac:dyDescent="0.25">
      <c r="A155" s="11" t="s">
        <v>199</v>
      </c>
      <c r="B155" s="12" t="s">
        <v>13</v>
      </c>
      <c r="C155" s="12" t="str">
        <f t="shared" si="14"/>
        <v>Trabajador</v>
      </c>
      <c r="D155" s="11" t="s">
        <v>371</v>
      </c>
      <c r="E155" s="11" t="s">
        <v>200</v>
      </c>
      <c r="F155" s="11" t="s">
        <v>23</v>
      </c>
      <c r="G155" s="11" t="s">
        <v>68</v>
      </c>
      <c r="H155" s="11" t="str">
        <f t="shared" si="15"/>
        <v>Masculino</v>
      </c>
      <c r="I155" s="11" t="s">
        <v>63</v>
      </c>
      <c r="J155" s="12">
        <v>1</v>
      </c>
      <c r="K155" s="13">
        <f t="shared" si="16"/>
        <v>5500</v>
      </c>
      <c r="L155" s="14">
        <v>19720</v>
      </c>
      <c r="M155" s="15">
        <v>52</v>
      </c>
      <c r="N155" s="16">
        <f t="shared" si="17"/>
        <v>90000</v>
      </c>
      <c r="O155" s="16" t="str">
        <f t="shared" si="18"/>
        <v>NO</v>
      </c>
      <c r="P155" s="17">
        <v>7</v>
      </c>
      <c r="Q155" s="18">
        <f t="shared" si="19"/>
        <v>13500</v>
      </c>
      <c r="R155" s="18">
        <f t="shared" si="20"/>
        <v>495000</v>
      </c>
      <c r="S155" s="19">
        <v>450000</v>
      </c>
    </row>
    <row r="156" spans="1:19" ht="12.95" customHeight="1" x14ac:dyDescent="0.25">
      <c r="A156" s="11" t="s">
        <v>305</v>
      </c>
      <c r="B156" s="12" t="s">
        <v>13</v>
      </c>
      <c r="C156" s="12" t="str">
        <f t="shared" si="14"/>
        <v>Trabajador</v>
      </c>
      <c r="D156" s="11" t="s">
        <v>358</v>
      </c>
      <c r="E156" s="11" t="s">
        <v>303</v>
      </c>
      <c r="F156" s="11" t="s">
        <v>306</v>
      </c>
      <c r="G156" s="11" t="s">
        <v>68</v>
      </c>
      <c r="H156" s="11" t="str">
        <f t="shared" si="15"/>
        <v>Masculino</v>
      </c>
      <c r="I156" s="11" t="s">
        <v>345</v>
      </c>
      <c r="J156" s="12">
        <v>2</v>
      </c>
      <c r="K156" s="13">
        <f t="shared" si="16"/>
        <v>0</v>
      </c>
      <c r="L156" s="14">
        <v>15931</v>
      </c>
      <c r="M156" s="15">
        <v>63</v>
      </c>
      <c r="N156" s="16">
        <f t="shared" si="17"/>
        <v>101953.65805406612</v>
      </c>
      <c r="O156" s="16" t="str">
        <f t="shared" si="18"/>
        <v>SI</v>
      </c>
      <c r="P156" s="17">
        <v>7</v>
      </c>
      <c r="Q156" s="18">
        <f t="shared" si="19"/>
        <v>30586.097416219833</v>
      </c>
      <c r="R156" s="18">
        <f t="shared" si="20"/>
        <v>1121490.2385947271</v>
      </c>
      <c r="S156" s="19">
        <v>1019536.5805406611</v>
      </c>
    </row>
    <row r="157" spans="1:19" ht="12.95" customHeight="1" x14ac:dyDescent="0.25">
      <c r="A157" s="11" t="s">
        <v>192</v>
      </c>
      <c r="B157" s="12" t="s">
        <v>13</v>
      </c>
      <c r="C157" s="12" t="str">
        <f t="shared" si="14"/>
        <v>Trabajador</v>
      </c>
      <c r="D157" s="11" t="s">
        <v>371</v>
      </c>
      <c r="E157" s="11" t="s">
        <v>190</v>
      </c>
      <c r="F157" s="11" t="s">
        <v>18</v>
      </c>
      <c r="G157" s="11" t="s">
        <v>68</v>
      </c>
      <c r="H157" s="11" t="str">
        <f t="shared" si="15"/>
        <v>Masculino</v>
      </c>
      <c r="I157" s="11" t="s">
        <v>181</v>
      </c>
      <c r="J157" s="12">
        <v>0</v>
      </c>
      <c r="K157" s="13">
        <f t="shared" si="16"/>
        <v>0</v>
      </c>
      <c r="L157" s="14">
        <v>16017</v>
      </c>
      <c r="M157" s="15">
        <v>63</v>
      </c>
      <c r="N157" s="16">
        <f t="shared" si="17"/>
        <v>85478.125841195579</v>
      </c>
      <c r="O157" s="16" t="str">
        <f t="shared" si="18"/>
        <v>SI</v>
      </c>
      <c r="P157" s="17">
        <v>3</v>
      </c>
      <c r="Q157" s="18">
        <f t="shared" si="19"/>
        <v>12821.718876179335</v>
      </c>
      <c r="R157" s="18">
        <f t="shared" si="20"/>
        <v>470129.69212657562</v>
      </c>
      <c r="S157" s="19">
        <v>427390.62920597784</v>
      </c>
    </row>
    <row r="158" spans="1:19" ht="12.95" customHeight="1" x14ac:dyDescent="0.25">
      <c r="A158" s="11" t="s">
        <v>224</v>
      </c>
      <c r="B158" s="12" t="s">
        <v>12</v>
      </c>
      <c r="C158" s="12" t="str">
        <f t="shared" si="14"/>
        <v>Ejecutivo</v>
      </c>
      <c r="D158" s="11" t="s">
        <v>367</v>
      </c>
      <c r="E158" s="11" t="s">
        <v>223</v>
      </c>
      <c r="F158" s="11" t="s">
        <v>70</v>
      </c>
      <c r="G158" s="11" t="s">
        <v>68</v>
      </c>
      <c r="H158" s="11" t="str">
        <f t="shared" si="15"/>
        <v>Masculino</v>
      </c>
      <c r="I158" s="11" t="s">
        <v>345</v>
      </c>
      <c r="J158" s="12">
        <v>5</v>
      </c>
      <c r="K158" s="13">
        <f t="shared" si="16"/>
        <v>0</v>
      </c>
      <c r="L158" s="14">
        <v>19714</v>
      </c>
      <c r="M158" s="15">
        <v>52</v>
      </c>
      <c r="N158" s="16">
        <f t="shared" si="17"/>
        <v>150000</v>
      </c>
      <c r="O158" s="16" t="str">
        <f t="shared" si="18"/>
        <v>NO</v>
      </c>
      <c r="P158" s="17" t="s">
        <v>15</v>
      </c>
      <c r="Q158" s="18">
        <f t="shared" si="19"/>
        <v>45000</v>
      </c>
      <c r="R158" s="18">
        <f t="shared" si="20"/>
        <v>1650000</v>
      </c>
      <c r="S158" s="19">
        <v>1500000</v>
      </c>
    </row>
    <row r="159" spans="1:19" ht="12.95" customHeight="1" x14ac:dyDescent="0.25">
      <c r="A159" s="11" t="s">
        <v>7</v>
      </c>
      <c r="B159" s="12" t="s">
        <v>13</v>
      </c>
      <c r="C159" s="12" t="str">
        <f t="shared" si="14"/>
        <v>Trabajador</v>
      </c>
      <c r="D159" s="11" t="s">
        <v>373</v>
      </c>
      <c r="E159" s="11" t="s">
        <v>6</v>
      </c>
      <c r="F159" s="11" t="s">
        <v>8</v>
      </c>
      <c r="G159" s="11" t="s">
        <v>68</v>
      </c>
      <c r="H159" s="11" t="str">
        <f t="shared" si="15"/>
        <v>Masculino</v>
      </c>
      <c r="I159" s="11" t="s">
        <v>69</v>
      </c>
      <c r="J159" s="12">
        <v>2</v>
      </c>
      <c r="K159" s="13">
        <f t="shared" si="16"/>
        <v>0</v>
      </c>
      <c r="L159" s="14">
        <v>17370</v>
      </c>
      <c r="M159" s="15">
        <v>59</v>
      </c>
      <c r="N159" s="16">
        <f t="shared" si="17"/>
        <v>224116.29761725638</v>
      </c>
      <c r="O159" s="16" t="str">
        <f t="shared" si="18"/>
        <v>NO</v>
      </c>
      <c r="P159" s="17">
        <v>13</v>
      </c>
      <c r="Q159" s="18">
        <f t="shared" si="19"/>
        <v>33617.444642588453</v>
      </c>
      <c r="R159" s="18">
        <f t="shared" si="20"/>
        <v>1232639.6368949099</v>
      </c>
      <c r="S159" s="19">
        <v>1120581.4880862818</v>
      </c>
    </row>
    <row r="160" spans="1:19" ht="12.95" customHeight="1" x14ac:dyDescent="0.25">
      <c r="A160" s="11" t="s">
        <v>286</v>
      </c>
      <c r="B160" s="12" t="s">
        <v>13</v>
      </c>
      <c r="C160" s="12" t="str">
        <f t="shared" si="14"/>
        <v>Trabajador</v>
      </c>
      <c r="D160" s="11" t="s">
        <v>368</v>
      </c>
      <c r="E160" s="11" t="s">
        <v>105</v>
      </c>
      <c r="F160" s="11" t="s">
        <v>287</v>
      </c>
      <c r="G160" s="11" t="s">
        <v>68</v>
      </c>
      <c r="H160" s="11" t="str">
        <f t="shared" si="15"/>
        <v>Masculino</v>
      </c>
      <c r="I160" s="11" t="s">
        <v>345</v>
      </c>
      <c r="J160" s="12">
        <v>3</v>
      </c>
      <c r="K160" s="13">
        <f t="shared" si="16"/>
        <v>16500</v>
      </c>
      <c r="L160" s="14">
        <v>15114</v>
      </c>
      <c r="M160" s="15">
        <v>65</v>
      </c>
      <c r="N160" s="16">
        <f t="shared" si="17"/>
        <v>56777.597253991364</v>
      </c>
      <c r="O160" s="16" t="str">
        <f t="shared" si="18"/>
        <v>SI</v>
      </c>
      <c r="P160" s="17">
        <v>7</v>
      </c>
      <c r="Q160" s="18">
        <f t="shared" si="19"/>
        <v>17033.279176197408</v>
      </c>
      <c r="R160" s="18">
        <f t="shared" si="20"/>
        <v>624553.56979390502</v>
      </c>
      <c r="S160" s="19">
        <v>567775.97253991361</v>
      </c>
    </row>
    <row r="161" spans="1:19" ht="12.95" customHeight="1" x14ac:dyDescent="0.25">
      <c r="A161" s="11" t="s">
        <v>285</v>
      </c>
      <c r="B161" s="12" t="s">
        <v>13</v>
      </c>
      <c r="C161" s="12" t="str">
        <f t="shared" si="14"/>
        <v>Trabajador</v>
      </c>
      <c r="D161" s="11" t="s">
        <v>359</v>
      </c>
      <c r="E161" s="11" t="s">
        <v>105</v>
      </c>
      <c r="F161" s="11" t="s">
        <v>152</v>
      </c>
      <c r="G161" s="11" t="s">
        <v>68</v>
      </c>
      <c r="H161" s="11" t="str">
        <f t="shared" si="15"/>
        <v>Masculino</v>
      </c>
      <c r="I161" s="11" t="s">
        <v>345</v>
      </c>
      <c r="J161" s="12">
        <v>3</v>
      </c>
      <c r="K161" s="13">
        <f t="shared" si="16"/>
        <v>0</v>
      </c>
      <c r="L161" s="14">
        <v>16056</v>
      </c>
      <c r="M161" s="15">
        <v>62</v>
      </c>
      <c r="N161" s="16">
        <f t="shared" si="17"/>
        <v>199775.36972352385</v>
      </c>
      <c r="O161" s="16" t="str">
        <f t="shared" si="18"/>
        <v>SI</v>
      </c>
      <c r="P161" s="17">
        <v>7</v>
      </c>
      <c r="Q161" s="18">
        <f t="shared" si="19"/>
        <v>59932.610917057151</v>
      </c>
      <c r="R161" s="18">
        <f t="shared" si="20"/>
        <v>2197529.0669587622</v>
      </c>
      <c r="S161" s="19">
        <v>1997753.6972352385</v>
      </c>
    </row>
    <row r="162" spans="1:19" ht="12.95" customHeight="1" x14ac:dyDescent="0.25">
      <c r="A162" s="11" t="s">
        <v>237</v>
      </c>
      <c r="B162" s="12" t="s">
        <v>12</v>
      </c>
      <c r="C162" s="12" t="str">
        <f t="shared" si="14"/>
        <v>Ejecutivo</v>
      </c>
      <c r="D162" s="11" t="s">
        <v>370</v>
      </c>
      <c r="E162" s="11" t="s">
        <v>122</v>
      </c>
      <c r="F162" s="11" t="s">
        <v>73</v>
      </c>
      <c r="G162" s="11" t="s">
        <v>68</v>
      </c>
      <c r="H162" s="11" t="str">
        <f t="shared" si="15"/>
        <v>Masculino</v>
      </c>
      <c r="I162" s="11" t="s">
        <v>345</v>
      </c>
      <c r="J162" s="12">
        <v>5</v>
      </c>
      <c r="K162" s="13">
        <f t="shared" si="16"/>
        <v>27500</v>
      </c>
      <c r="L162" s="14">
        <v>15988</v>
      </c>
      <c r="M162" s="15">
        <v>63</v>
      </c>
      <c r="N162" s="16">
        <f t="shared" si="17"/>
        <v>60331.338018221315</v>
      </c>
      <c r="O162" s="16" t="str">
        <f t="shared" si="18"/>
        <v>SI</v>
      </c>
      <c r="P162" s="17" t="s">
        <v>15</v>
      </c>
      <c r="Q162" s="18">
        <f t="shared" si="19"/>
        <v>18099.401405466393</v>
      </c>
      <c r="R162" s="18">
        <f t="shared" si="20"/>
        <v>663644.71820043446</v>
      </c>
      <c r="S162" s="19">
        <v>603313.38018221315</v>
      </c>
    </row>
    <row r="163" spans="1:19" ht="12.95" customHeight="1" x14ac:dyDescent="0.25">
      <c r="A163" s="11" t="s">
        <v>253</v>
      </c>
      <c r="B163" s="12" t="s">
        <v>12</v>
      </c>
      <c r="C163" s="12" t="str">
        <f t="shared" si="14"/>
        <v>Ejecutivo</v>
      </c>
      <c r="D163" s="11" t="s">
        <v>358</v>
      </c>
      <c r="E163" s="11" t="s">
        <v>252</v>
      </c>
      <c r="F163" s="11" t="s">
        <v>67</v>
      </c>
      <c r="G163" s="11" t="s">
        <v>68</v>
      </c>
      <c r="H163" s="11" t="str">
        <f t="shared" si="15"/>
        <v>Masculino</v>
      </c>
      <c r="I163" s="11" t="s">
        <v>345</v>
      </c>
      <c r="J163" s="12">
        <v>0</v>
      </c>
      <c r="K163" s="13">
        <f t="shared" si="16"/>
        <v>0</v>
      </c>
      <c r="L163" s="14">
        <v>15300</v>
      </c>
      <c r="M163" s="15">
        <v>65</v>
      </c>
      <c r="N163" s="16">
        <f t="shared" si="17"/>
        <v>170500.45927247618</v>
      </c>
      <c r="O163" s="16" t="str">
        <f t="shared" si="18"/>
        <v>SI</v>
      </c>
      <c r="P163" s="17" t="s">
        <v>15</v>
      </c>
      <c r="Q163" s="18">
        <f t="shared" si="19"/>
        <v>51150.137781742851</v>
      </c>
      <c r="R163" s="18">
        <f t="shared" si="20"/>
        <v>1875505.0519972378</v>
      </c>
      <c r="S163" s="19">
        <v>1705004.5927247617</v>
      </c>
    </row>
  </sheetData>
  <phoneticPr fontId="0" type="noConversion"/>
  <pageMargins left="0.75" right="0.75" top="1" bottom="1" header="0" footer="0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1026D-A7FC-460F-B508-7A28D5BDEDBE}">
  <sheetPr>
    <tabColor rgb="FFFF0000"/>
  </sheetPr>
  <dimension ref="A4:V163"/>
  <sheetViews>
    <sheetView showGridLines="0" topLeftCell="C4" zoomScale="200" zoomScaleNormal="200" workbookViewId="0">
      <selection activeCell="J5" sqref="J5"/>
    </sheetView>
  </sheetViews>
  <sheetFormatPr baseColWidth="10" defaultColWidth="9.28515625" defaultRowHeight="12.95" customHeight="1" x14ac:dyDescent="0.25"/>
  <cols>
    <col min="1" max="1" width="26.7109375" style="21" customWidth="1"/>
    <col min="2" max="2" width="11.7109375" style="21" customWidth="1"/>
    <col min="3" max="4" width="11.140625" style="21" customWidth="1"/>
    <col min="5" max="5" width="7.28515625" style="21" customWidth="1"/>
    <col min="6" max="9" width="9.28515625" style="21"/>
    <col min="10" max="10" width="7.42578125" style="21" customWidth="1"/>
    <col min="11" max="11" width="8.85546875" style="21" customWidth="1"/>
    <col min="12" max="12" width="9.28515625" style="21"/>
    <col min="13" max="13" width="7.5703125" style="21" customWidth="1"/>
    <col min="14" max="14" width="9.28515625" style="21"/>
    <col min="15" max="15" width="8" style="21" customWidth="1"/>
    <col min="16" max="16" width="7.140625" style="21" customWidth="1"/>
    <col min="17" max="17" width="6.85546875" style="21" customWidth="1"/>
    <col min="18" max="16384" width="9.28515625" style="21"/>
  </cols>
  <sheetData>
    <row r="4" spans="1:22" s="20" customFormat="1" ht="24.75" customHeight="1" x14ac:dyDescent="0.2">
      <c r="A4" s="4" t="s">
        <v>361</v>
      </c>
      <c r="B4" s="4" t="s">
        <v>414</v>
      </c>
      <c r="C4" s="5" t="s">
        <v>412</v>
      </c>
      <c r="D4" s="4" t="s">
        <v>382</v>
      </c>
      <c r="E4" s="4" t="s">
        <v>362</v>
      </c>
      <c r="F4" s="4" t="s">
        <v>11</v>
      </c>
      <c r="G4" s="4" t="s">
        <v>363</v>
      </c>
      <c r="H4" s="5" t="s">
        <v>406</v>
      </c>
      <c r="I4" s="4" t="s">
        <v>89</v>
      </c>
      <c r="J4" s="4" t="s">
        <v>409</v>
      </c>
      <c r="K4" s="5" t="s">
        <v>410</v>
      </c>
      <c r="L4" s="6" t="s">
        <v>90</v>
      </c>
      <c r="M4" s="7" t="s">
        <v>364</v>
      </c>
      <c r="N4" s="8" t="s">
        <v>407</v>
      </c>
      <c r="O4" s="8" t="s">
        <v>408</v>
      </c>
      <c r="P4" s="9" t="s">
        <v>365</v>
      </c>
      <c r="Q4" s="10" t="s">
        <v>411</v>
      </c>
      <c r="R4" s="8" t="s">
        <v>413</v>
      </c>
      <c r="S4" s="9" t="s">
        <v>14</v>
      </c>
    </row>
    <row r="5" spans="1:22" ht="12.95" customHeight="1" x14ac:dyDescent="0.25">
      <c r="A5" s="11" t="s">
        <v>260</v>
      </c>
      <c r="B5" s="12" t="s">
        <v>13</v>
      </c>
      <c r="C5" s="12"/>
      <c r="D5" s="11" t="s">
        <v>369</v>
      </c>
      <c r="E5" s="11" t="s">
        <v>208</v>
      </c>
      <c r="F5" s="11" t="s">
        <v>256</v>
      </c>
      <c r="G5" s="11" t="s">
        <v>68</v>
      </c>
      <c r="H5" s="11"/>
      <c r="I5" s="11" t="s">
        <v>345</v>
      </c>
      <c r="J5" s="12">
        <v>8</v>
      </c>
      <c r="K5" s="13"/>
      <c r="L5" s="14">
        <v>15637</v>
      </c>
      <c r="M5" s="15">
        <v>64</v>
      </c>
      <c r="N5" s="16"/>
      <c r="O5" s="16"/>
      <c r="P5" s="17">
        <v>7</v>
      </c>
      <c r="Q5" s="18"/>
      <c r="R5" s="18"/>
      <c r="S5" s="19">
        <v>1495470.9251678805</v>
      </c>
    </row>
    <row r="6" spans="1:22" ht="12.95" customHeight="1" x14ac:dyDescent="0.25">
      <c r="A6" s="11" t="s">
        <v>40</v>
      </c>
      <c r="B6" s="12" t="s">
        <v>13</v>
      </c>
      <c r="C6" s="12"/>
      <c r="D6" s="11" t="s">
        <v>358</v>
      </c>
      <c r="E6" s="11" t="s">
        <v>104</v>
      </c>
      <c r="F6" s="11" t="s">
        <v>41</v>
      </c>
      <c r="G6" s="11" t="s">
        <v>68</v>
      </c>
      <c r="H6" s="11"/>
      <c r="I6" s="11" t="s">
        <v>69</v>
      </c>
      <c r="J6" s="12">
        <v>1</v>
      </c>
      <c r="K6" s="13"/>
      <c r="L6" s="14">
        <v>16854</v>
      </c>
      <c r="M6" s="15">
        <v>60</v>
      </c>
      <c r="N6" s="16"/>
      <c r="O6" s="16"/>
      <c r="P6" s="17">
        <v>7</v>
      </c>
      <c r="Q6" s="18"/>
      <c r="R6" s="18"/>
      <c r="S6" s="19">
        <v>1398692.6995296057</v>
      </c>
      <c r="V6" s="22"/>
    </row>
    <row r="7" spans="1:22" ht="12.95" customHeight="1" x14ac:dyDescent="0.25">
      <c r="A7" s="11" t="s">
        <v>349</v>
      </c>
      <c r="B7" s="12" t="s">
        <v>12</v>
      </c>
      <c r="C7" s="12"/>
      <c r="D7" s="11" t="s">
        <v>369</v>
      </c>
      <c r="E7" s="11" t="s">
        <v>348</v>
      </c>
      <c r="F7" s="11" t="s">
        <v>70</v>
      </c>
      <c r="G7" s="11" t="s">
        <v>68</v>
      </c>
      <c r="H7" s="11"/>
      <c r="I7" s="11" t="s">
        <v>345</v>
      </c>
      <c r="J7" s="12">
        <v>5</v>
      </c>
      <c r="K7" s="13"/>
      <c r="L7" s="14">
        <v>23826</v>
      </c>
      <c r="M7" s="15">
        <v>41</v>
      </c>
      <c r="N7" s="16"/>
      <c r="O7" s="16"/>
      <c r="P7" s="17" t="s">
        <v>15</v>
      </c>
      <c r="Q7" s="18"/>
      <c r="R7" s="18"/>
      <c r="S7" s="19">
        <v>1500000</v>
      </c>
    </row>
    <row r="8" spans="1:22" ht="12.95" customHeight="1" x14ac:dyDescent="0.25">
      <c r="A8" s="11" t="s">
        <v>295</v>
      </c>
      <c r="B8" s="12" t="s">
        <v>13</v>
      </c>
      <c r="C8" s="12"/>
      <c r="D8" s="11" t="s">
        <v>370</v>
      </c>
      <c r="E8" s="11" t="s">
        <v>246</v>
      </c>
      <c r="F8" s="11" t="s">
        <v>294</v>
      </c>
      <c r="G8" s="11" t="s">
        <v>68</v>
      </c>
      <c r="H8" s="11"/>
      <c r="I8" s="11" t="s">
        <v>345</v>
      </c>
      <c r="J8" s="12">
        <v>1</v>
      </c>
      <c r="K8" s="13"/>
      <c r="L8" s="14">
        <v>15275</v>
      </c>
      <c r="M8" s="15">
        <v>65</v>
      </c>
      <c r="N8" s="16"/>
      <c r="O8" s="16"/>
      <c r="P8" s="17">
        <v>14</v>
      </c>
      <c r="Q8" s="18"/>
      <c r="R8" s="18"/>
      <c r="S8" s="19">
        <v>370331.50221837976</v>
      </c>
    </row>
    <row r="9" spans="1:22" ht="12.95" customHeight="1" x14ac:dyDescent="0.25">
      <c r="A9" s="11" t="s">
        <v>166</v>
      </c>
      <c r="B9" s="12" t="s">
        <v>13</v>
      </c>
      <c r="C9" s="12"/>
      <c r="D9" s="11" t="s">
        <v>358</v>
      </c>
      <c r="E9" s="11" t="s">
        <v>56</v>
      </c>
      <c r="F9" s="11" t="s">
        <v>165</v>
      </c>
      <c r="G9" s="11" t="s">
        <v>68</v>
      </c>
      <c r="H9" s="11"/>
      <c r="I9" s="11" t="s">
        <v>63</v>
      </c>
      <c r="J9" s="12">
        <v>4</v>
      </c>
      <c r="K9" s="13"/>
      <c r="L9" s="14">
        <v>23618</v>
      </c>
      <c r="M9" s="15">
        <v>42</v>
      </c>
      <c r="N9" s="16"/>
      <c r="O9" s="16"/>
      <c r="P9" s="17">
        <v>14</v>
      </c>
      <c r="Q9" s="18"/>
      <c r="R9" s="18"/>
      <c r="S9" s="19">
        <v>1010000</v>
      </c>
    </row>
    <row r="10" spans="1:22" ht="12.95" customHeight="1" x14ac:dyDescent="0.25">
      <c r="A10" s="11" t="s">
        <v>314</v>
      </c>
      <c r="B10" s="12" t="s">
        <v>12</v>
      </c>
      <c r="C10" s="12"/>
      <c r="D10" s="11" t="s">
        <v>366</v>
      </c>
      <c r="E10" s="11" t="s">
        <v>265</v>
      </c>
      <c r="F10" s="11" t="s">
        <v>315</v>
      </c>
      <c r="G10" s="11" t="s">
        <v>68</v>
      </c>
      <c r="H10" s="11"/>
      <c r="I10" s="11" t="s">
        <v>345</v>
      </c>
      <c r="J10" s="12">
        <v>0</v>
      </c>
      <c r="K10" s="13"/>
      <c r="L10" s="14">
        <v>18545</v>
      </c>
      <c r="M10" s="15">
        <v>56</v>
      </c>
      <c r="N10" s="16"/>
      <c r="O10" s="16"/>
      <c r="P10" s="17" t="s">
        <v>16</v>
      </c>
      <c r="Q10" s="18"/>
      <c r="R10" s="18"/>
      <c r="S10" s="19">
        <v>5000000</v>
      </c>
    </row>
    <row r="11" spans="1:22" ht="12.95" customHeight="1" x14ac:dyDescent="0.25">
      <c r="A11" s="11" t="s">
        <v>164</v>
      </c>
      <c r="B11" s="12" t="s">
        <v>13</v>
      </c>
      <c r="C11" s="12"/>
      <c r="D11" s="11" t="s">
        <v>358</v>
      </c>
      <c r="E11" s="11" t="s">
        <v>56</v>
      </c>
      <c r="F11" s="11" t="s">
        <v>165</v>
      </c>
      <c r="G11" s="11" t="s">
        <v>1</v>
      </c>
      <c r="H11" s="11"/>
      <c r="I11" s="11" t="s">
        <v>63</v>
      </c>
      <c r="J11" s="12">
        <v>4</v>
      </c>
      <c r="K11" s="13"/>
      <c r="L11" s="14">
        <v>21833</v>
      </c>
      <c r="M11" s="15">
        <v>47</v>
      </c>
      <c r="N11" s="16"/>
      <c r="O11" s="16"/>
      <c r="P11" s="17">
        <v>3</v>
      </c>
      <c r="Q11" s="18"/>
      <c r="R11" s="18"/>
      <c r="S11" s="19">
        <v>1824498.5463960788</v>
      </c>
    </row>
    <row r="12" spans="1:22" ht="12.95" customHeight="1" x14ac:dyDescent="0.25">
      <c r="A12" s="11" t="s">
        <v>240</v>
      </c>
      <c r="B12" s="12" t="s">
        <v>12</v>
      </c>
      <c r="C12" s="12"/>
      <c r="D12" s="11" t="s">
        <v>370</v>
      </c>
      <c r="E12" s="11" t="s">
        <v>239</v>
      </c>
      <c r="F12" s="11" t="s">
        <v>123</v>
      </c>
      <c r="G12" s="11" t="s">
        <v>68</v>
      </c>
      <c r="H12" s="11"/>
      <c r="I12" s="11" t="s">
        <v>345</v>
      </c>
      <c r="J12" s="12">
        <v>9</v>
      </c>
      <c r="K12" s="13"/>
      <c r="L12" s="14">
        <v>16488</v>
      </c>
      <c r="M12" s="15">
        <v>61</v>
      </c>
      <c r="N12" s="16"/>
      <c r="O12" s="16"/>
      <c r="P12" s="17" t="s">
        <v>15</v>
      </c>
      <c r="Q12" s="18"/>
      <c r="R12" s="18"/>
      <c r="S12" s="19">
        <v>1688761.6158049114</v>
      </c>
    </row>
    <row r="13" spans="1:22" ht="12.95" customHeight="1" x14ac:dyDescent="0.25">
      <c r="A13" s="11" t="s">
        <v>387</v>
      </c>
      <c r="B13" s="12" t="s">
        <v>13</v>
      </c>
      <c r="C13" s="12"/>
      <c r="D13" s="11" t="s">
        <v>358</v>
      </c>
      <c r="E13" s="11" t="s">
        <v>388</v>
      </c>
      <c r="F13" s="11" t="s">
        <v>389</v>
      </c>
      <c r="G13" s="11" t="s">
        <v>1</v>
      </c>
      <c r="H13" s="11"/>
      <c r="I13" s="11" t="s">
        <v>63</v>
      </c>
      <c r="J13" s="12">
        <v>7</v>
      </c>
      <c r="K13" s="13"/>
      <c r="L13" s="14">
        <v>16993</v>
      </c>
      <c r="M13" s="15">
        <v>60</v>
      </c>
      <c r="N13" s="16"/>
      <c r="O13" s="16"/>
      <c r="P13" s="17">
        <v>14</v>
      </c>
      <c r="Q13" s="18"/>
      <c r="R13" s="18"/>
      <c r="S13" s="19">
        <v>282328.04295388894</v>
      </c>
    </row>
    <row r="14" spans="1:22" ht="12.95" customHeight="1" x14ac:dyDescent="0.25">
      <c r="A14" s="11" t="s">
        <v>180</v>
      </c>
      <c r="B14" s="12" t="s">
        <v>13</v>
      </c>
      <c r="C14" s="12"/>
      <c r="D14" s="11" t="s">
        <v>371</v>
      </c>
      <c r="E14" s="11" t="s">
        <v>177</v>
      </c>
      <c r="F14" s="11" t="s">
        <v>30</v>
      </c>
      <c r="G14" s="11" t="s">
        <v>68</v>
      </c>
      <c r="H14" s="11"/>
      <c r="I14" s="11" t="s">
        <v>176</v>
      </c>
      <c r="J14" s="12">
        <v>0</v>
      </c>
      <c r="K14" s="13"/>
      <c r="L14" s="14">
        <v>21208</v>
      </c>
      <c r="M14" s="15">
        <v>48</v>
      </c>
      <c r="N14" s="16"/>
      <c r="O14" s="16"/>
      <c r="P14" s="17">
        <v>3</v>
      </c>
      <c r="Q14" s="18"/>
      <c r="R14" s="18"/>
      <c r="S14" s="19">
        <v>910000</v>
      </c>
    </row>
    <row r="15" spans="1:22" ht="12.95" customHeight="1" x14ac:dyDescent="0.25">
      <c r="A15" s="11" t="s">
        <v>161</v>
      </c>
      <c r="B15" s="12" t="s">
        <v>13</v>
      </c>
      <c r="C15" s="12"/>
      <c r="D15" s="11" t="s">
        <v>371</v>
      </c>
      <c r="E15" s="11" t="s">
        <v>160</v>
      </c>
      <c r="F15" s="11" t="s">
        <v>19</v>
      </c>
      <c r="G15" s="11" t="s">
        <v>68</v>
      </c>
      <c r="H15" s="11"/>
      <c r="I15" s="11" t="s">
        <v>181</v>
      </c>
      <c r="J15" s="12">
        <v>6</v>
      </c>
      <c r="K15" s="13"/>
      <c r="L15" s="14">
        <v>20328</v>
      </c>
      <c r="M15" s="15">
        <v>51</v>
      </c>
      <c r="N15" s="16"/>
      <c r="O15" s="16"/>
      <c r="P15" s="17">
        <v>3</v>
      </c>
      <c r="Q15" s="18"/>
      <c r="R15" s="18"/>
      <c r="S15" s="19">
        <v>800000</v>
      </c>
    </row>
    <row r="16" spans="1:22" ht="12.95" customHeight="1" x14ac:dyDescent="0.25">
      <c r="A16" s="11" t="s">
        <v>384</v>
      </c>
      <c r="B16" s="12" t="s">
        <v>13</v>
      </c>
      <c r="C16" s="12"/>
      <c r="D16" s="11" t="s">
        <v>358</v>
      </c>
      <c r="E16" s="11" t="s">
        <v>385</v>
      </c>
      <c r="F16" s="11" t="s">
        <v>386</v>
      </c>
      <c r="G16" s="11" t="s">
        <v>1</v>
      </c>
      <c r="H16" s="11"/>
      <c r="I16" s="11" t="s">
        <v>345</v>
      </c>
      <c r="J16" s="12">
        <v>1</v>
      </c>
      <c r="K16" s="13"/>
      <c r="L16" s="14">
        <v>17745</v>
      </c>
      <c r="M16" s="15">
        <v>58</v>
      </c>
      <c r="N16" s="16"/>
      <c r="O16" s="16"/>
      <c r="P16" s="17">
        <v>14</v>
      </c>
      <c r="Q16" s="18"/>
      <c r="R16" s="18"/>
      <c r="S16" s="19">
        <v>1564296.5931412601</v>
      </c>
    </row>
    <row r="17" spans="1:19" ht="12.95" customHeight="1" x14ac:dyDescent="0.25">
      <c r="A17" s="11" t="s">
        <v>87</v>
      </c>
      <c r="B17" s="12" t="s">
        <v>13</v>
      </c>
      <c r="C17" s="12"/>
      <c r="D17" s="11" t="s">
        <v>360</v>
      </c>
      <c r="E17" s="11" t="s">
        <v>140</v>
      </c>
      <c r="F17" s="11" t="s">
        <v>36</v>
      </c>
      <c r="G17" s="11" t="s">
        <v>68</v>
      </c>
      <c r="H17" s="11"/>
      <c r="I17" s="11" t="s">
        <v>63</v>
      </c>
      <c r="J17" s="12">
        <v>4</v>
      </c>
      <c r="K17" s="13"/>
      <c r="L17" s="14">
        <v>23251</v>
      </c>
      <c r="M17" s="15">
        <v>43</v>
      </c>
      <c r="N17" s="16"/>
      <c r="O17" s="16"/>
      <c r="P17" s="17">
        <v>3</v>
      </c>
      <c r="Q17" s="18"/>
      <c r="R17" s="18"/>
      <c r="S17" s="19">
        <v>495000</v>
      </c>
    </row>
    <row r="18" spans="1:19" ht="12.95" customHeight="1" x14ac:dyDescent="0.25">
      <c r="A18" s="11" t="s">
        <v>263</v>
      </c>
      <c r="B18" s="12" t="s">
        <v>13</v>
      </c>
      <c r="C18" s="12"/>
      <c r="D18" s="11" t="s">
        <v>369</v>
      </c>
      <c r="E18" s="11" t="s">
        <v>211</v>
      </c>
      <c r="F18" s="11" t="s">
        <v>256</v>
      </c>
      <c r="G18" s="11" t="s">
        <v>68</v>
      </c>
      <c r="H18" s="11"/>
      <c r="I18" s="11" t="s">
        <v>345</v>
      </c>
      <c r="J18" s="12">
        <v>0</v>
      </c>
      <c r="K18" s="13"/>
      <c r="L18" s="14">
        <v>19181</v>
      </c>
      <c r="M18" s="15">
        <v>54</v>
      </c>
      <c r="N18" s="16"/>
      <c r="O18" s="16"/>
      <c r="P18" s="17">
        <v>7</v>
      </c>
      <c r="Q18" s="18"/>
      <c r="R18" s="18"/>
      <c r="S18" s="19">
        <v>970000</v>
      </c>
    </row>
    <row r="19" spans="1:19" ht="12.95" customHeight="1" x14ac:dyDescent="0.25">
      <c r="A19" s="11" t="s">
        <v>2</v>
      </c>
      <c r="B19" s="12" t="s">
        <v>13</v>
      </c>
      <c r="C19" s="12"/>
      <c r="D19" s="11" t="s">
        <v>373</v>
      </c>
      <c r="E19" s="11" t="s">
        <v>91</v>
      </c>
      <c r="F19" s="11" t="s">
        <v>3</v>
      </c>
      <c r="G19" s="11" t="s">
        <v>68</v>
      </c>
      <c r="H19" s="11"/>
      <c r="I19" s="11" t="s">
        <v>69</v>
      </c>
      <c r="J19" s="12">
        <v>4</v>
      </c>
      <c r="K19" s="13"/>
      <c r="L19" s="14">
        <v>18666</v>
      </c>
      <c r="M19" s="15">
        <v>55</v>
      </c>
      <c r="N19" s="16"/>
      <c r="O19" s="16"/>
      <c r="P19" s="17">
        <v>13</v>
      </c>
      <c r="Q19" s="18"/>
      <c r="R19" s="18"/>
      <c r="S19" s="19">
        <v>815167.59330948757</v>
      </c>
    </row>
    <row r="20" spans="1:19" ht="12.95" customHeight="1" x14ac:dyDescent="0.25">
      <c r="A20" s="11" t="s">
        <v>276</v>
      </c>
      <c r="B20" s="12" t="s">
        <v>13</v>
      </c>
      <c r="C20" s="12"/>
      <c r="D20" s="11" t="s">
        <v>371</v>
      </c>
      <c r="E20" s="11" t="s">
        <v>275</v>
      </c>
      <c r="F20" s="11" t="s">
        <v>23</v>
      </c>
      <c r="G20" s="11" t="s">
        <v>68</v>
      </c>
      <c r="H20" s="11"/>
      <c r="I20" s="11" t="s">
        <v>181</v>
      </c>
      <c r="J20" s="12">
        <v>7</v>
      </c>
      <c r="K20" s="13"/>
      <c r="L20" s="14">
        <v>21703</v>
      </c>
      <c r="M20" s="15">
        <v>47</v>
      </c>
      <c r="N20" s="16"/>
      <c r="O20" s="16"/>
      <c r="P20" s="17">
        <v>3</v>
      </c>
      <c r="Q20" s="18"/>
      <c r="R20" s="18"/>
      <c r="S20" s="19">
        <v>870000</v>
      </c>
    </row>
    <row r="21" spans="1:19" ht="12.95" customHeight="1" x14ac:dyDescent="0.25">
      <c r="A21" s="11" t="s">
        <v>262</v>
      </c>
      <c r="B21" s="12" t="s">
        <v>13</v>
      </c>
      <c r="C21" s="12"/>
      <c r="D21" s="11" t="s">
        <v>369</v>
      </c>
      <c r="E21" s="11" t="s">
        <v>209</v>
      </c>
      <c r="F21" s="11" t="s">
        <v>257</v>
      </c>
      <c r="G21" s="11" t="s">
        <v>68</v>
      </c>
      <c r="H21" s="11"/>
      <c r="I21" s="11" t="s">
        <v>345</v>
      </c>
      <c r="J21" s="12">
        <v>9</v>
      </c>
      <c r="K21" s="13"/>
      <c r="L21" s="14">
        <v>15027</v>
      </c>
      <c r="M21" s="15">
        <v>65</v>
      </c>
      <c r="N21" s="16"/>
      <c r="O21" s="16"/>
      <c r="P21" s="17">
        <v>5</v>
      </c>
      <c r="Q21" s="18"/>
      <c r="R21" s="18"/>
      <c r="S21" s="19">
        <v>1654812.2257939002</v>
      </c>
    </row>
    <row r="22" spans="1:19" ht="12.95" customHeight="1" x14ac:dyDescent="0.25">
      <c r="A22" s="11" t="s">
        <v>353</v>
      </c>
      <c r="B22" s="12" t="s">
        <v>13</v>
      </c>
      <c r="C22" s="12"/>
      <c r="D22" s="11" t="s">
        <v>371</v>
      </c>
      <c r="E22" s="11" t="s">
        <v>352</v>
      </c>
      <c r="F22" s="11" t="s">
        <v>354</v>
      </c>
      <c r="G22" s="11" t="s">
        <v>68</v>
      </c>
      <c r="H22" s="11"/>
      <c r="I22" s="11" t="s">
        <v>181</v>
      </c>
      <c r="J22" s="12">
        <v>5</v>
      </c>
      <c r="K22" s="13"/>
      <c r="L22" s="14">
        <v>14777</v>
      </c>
      <c r="M22" s="15">
        <v>66</v>
      </c>
      <c r="N22" s="16"/>
      <c r="O22" s="16"/>
      <c r="P22" s="17">
        <v>8</v>
      </c>
      <c r="Q22" s="18"/>
      <c r="R22" s="18"/>
      <c r="S22" s="19">
        <v>1479573.2868031226</v>
      </c>
    </row>
    <row r="23" spans="1:19" ht="12.95" customHeight="1" x14ac:dyDescent="0.25">
      <c r="A23" s="11" t="s">
        <v>24</v>
      </c>
      <c r="B23" s="12" t="s">
        <v>13</v>
      </c>
      <c r="C23" s="12"/>
      <c r="D23" s="11" t="s">
        <v>371</v>
      </c>
      <c r="E23" s="11" t="s">
        <v>22</v>
      </c>
      <c r="F23" s="11" t="s">
        <v>23</v>
      </c>
      <c r="G23" s="11" t="s">
        <v>68</v>
      </c>
      <c r="H23" s="11"/>
      <c r="I23" s="11" t="s">
        <v>63</v>
      </c>
      <c r="J23" s="12">
        <v>2</v>
      </c>
      <c r="K23" s="13"/>
      <c r="L23" s="14">
        <v>22183</v>
      </c>
      <c r="M23" s="15">
        <v>46</v>
      </c>
      <c r="N23" s="16"/>
      <c r="O23" s="16"/>
      <c r="P23" s="17">
        <v>7</v>
      </c>
      <c r="Q23" s="18"/>
      <c r="R23" s="18"/>
      <c r="S23" s="19">
        <v>510000</v>
      </c>
    </row>
    <row r="24" spans="1:19" ht="12.95" customHeight="1" x14ac:dyDescent="0.25">
      <c r="A24" s="11" t="s">
        <v>65</v>
      </c>
      <c r="B24" s="12" t="s">
        <v>12</v>
      </c>
      <c r="C24" s="12"/>
      <c r="D24" s="11" t="s">
        <v>373</v>
      </c>
      <c r="E24" s="11" t="s">
        <v>66</v>
      </c>
      <c r="F24" s="11" t="s">
        <v>67</v>
      </c>
      <c r="G24" s="11" t="s">
        <v>68</v>
      </c>
      <c r="H24" s="11"/>
      <c r="I24" s="11" t="s">
        <v>69</v>
      </c>
      <c r="J24" s="12">
        <v>1</v>
      </c>
      <c r="K24" s="13"/>
      <c r="L24" s="14">
        <v>21535</v>
      </c>
      <c r="M24" s="15">
        <v>47</v>
      </c>
      <c r="N24" s="16"/>
      <c r="O24" s="16"/>
      <c r="P24" s="17" t="s">
        <v>15</v>
      </c>
      <c r="Q24" s="18"/>
      <c r="R24" s="18"/>
      <c r="S24" s="19">
        <v>1500000</v>
      </c>
    </row>
    <row r="25" spans="1:19" ht="12.95" customHeight="1" x14ac:dyDescent="0.25">
      <c r="A25" s="11" t="s">
        <v>75</v>
      </c>
      <c r="B25" s="12" t="s">
        <v>12</v>
      </c>
      <c r="C25" s="12"/>
      <c r="D25" s="11" t="s">
        <v>371</v>
      </c>
      <c r="E25" s="11" t="s">
        <v>178</v>
      </c>
      <c r="F25" s="11" t="s">
        <v>94</v>
      </c>
      <c r="G25" s="11" t="s">
        <v>68</v>
      </c>
      <c r="H25" s="11"/>
      <c r="I25" s="11" t="s">
        <v>181</v>
      </c>
      <c r="J25" s="12">
        <v>4</v>
      </c>
      <c r="K25" s="13"/>
      <c r="L25" s="14">
        <v>18207</v>
      </c>
      <c r="M25" s="15">
        <v>57</v>
      </c>
      <c r="N25" s="16"/>
      <c r="O25" s="16"/>
      <c r="P25" s="17" t="s">
        <v>15</v>
      </c>
      <c r="Q25" s="18"/>
      <c r="R25" s="18"/>
      <c r="S25" s="19">
        <v>1500000</v>
      </c>
    </row>
    <row r="26" spans="1:19" ht="12.95" customHeight="1" x14ac:dyDescent="0.25">
      <c r="A26" s="11" t="s">
        <v>383</v>
      </c>
      <c r="B26" s="12" t="s">
        <v>13</v>
      </c>
      <c r="C26" s="12"/>
      <c r="D26" s="11" t="s">
        <v>369</v>
      </c>
      <c r="E26" s="11" t="s">
        <v>213</v>
      </c>
      <c r="F26" s="11" t="s">
        <v>155</v>
      </c>
      <c r="G26" s="11" t="s">
        <v>1</v>
      </c>
      <c r="H26" s="11"/>
      <c r="I26" s="11" t="s">
        <v>345</v>
      </c>
      <c r="J26" s="12">
        <v>5</v>
      </c>
      <c r="K26" s="13"/>
      <c r="L26" s="14">
        <v>17895</v>
      </c>
      <c r="M26" s="15">
        <v>57</v>
      </c>
      <c r="N26" s="16"/>
      <c r="O26" s="16"/>
      <c r="P26" s="17">
        <v>7</v>
      </c>
      <c r="Q26" s="18"/>
      <c r="R26" s="18"/>
      <c r="S26" s="19">
        <v>698680.10260015633</v>
      </c>
    </row>
    <row r="27" spans="1:19" ht="12.95" customHeight="1" x14ac:dyDescent="0.25">
      <c r="A27" s="11" t="s">
        <v>355</v>
      </c>
      <c r="B27" s="12" t="s">
        <v>13</v>
      </c>
      <c r="C27" s="12"/>
      <c r="D27" s="11" t="s">
        <v>371</v>
      </c>
      <c r="E27" s="11" t="s">
        <v>25</v>
      </c>
      <c r="F27" s="11" t="s">
        <v>17</v>
      </c>
      <c r="G27" s="11" t="s">
        <v>68</v>
      </c>
      <c r="H27" s="11"/>
      <c r="I27" s="11" t="s">
        <v>181</v>
      </c>
      <c r="J27" s="12">
        <v>9</v>
      </c>
      <c r="K27" s="13"/>
      <c r="L27" s="14">
        <v>18546</v>
      </c>
      <c r="M27" s="15">
        <v>56</v>
      </c>
      <c r="N27" s="16"/>
      <c r="O27" s="16"/>
      <c r="P27" s="17">
        <v>8</v>
      </c>
      <c r="Q27" s="18"/>
      <c r="R27" s="18"/>
      <c r="S27" s="19">
        <v>1243320.2304238926</v>
      </c>
    </row>
    <row r="28" spans="1:19" ht="12.95" customHeight="1" x14ac:dyDescent="0.25">
      <c r="A28" s="11" t="s">
        <v>32</v>
      </c>
      <c r="B28" s="12" t="s">
        <v>13</v>
      </c>
      <c r="C28" s="12"/>
      <c r="D28" s="11" t="s">
        <v>371</v>
      </c>
      <c r="E28" s="11" t="s">
        <v>31</v>
      </c>
      <c r="F28" s="11" t="s">
        <v>36</v>
      </c>
      <c r="G28" s="11" t="s">
        <v>68</v>
      </c>
      <c r="H28" s="11"/>
      <c r="I28" s="11" t="s">
        <v>63</v>
      </c>
      <c r="J28" s="12">
        <v>4</v>
      </c>
      <c r="K28" s="13"/>
      <c r="L28" s="14">
        <v>20688</v>
      </c>
      <c r="M28" s="15">
        <v>50</v>
      </c>
      <c r="N28" s="16"/>
      <c r="O28" s="16"/>
      <c r="P28" s="17">
        <v>8</v>
      </c>
      <c r="Q28" s="18"/>
      <c r="R28" s="18"/>
      <c r="S28" s="19">
        <v>990000</v>
      </c>
    </row>
    <row r="29" spans="1:19" ht="12.95" customHeight="1" x14ac:dyDescent="0.25">
      <c r="A29" s="11" t="s">
        <v>210</v>
      </c>
      <c r="B29" s="12" t="s">
        <v>12</v>
      </c>
      <c r="C29" s="12"/>
      <c r="D29" s="11" t="s">
        <v>369</v>
      </c>
      <c r="E29" s="11" t="s">
        <v>211</v>
      </c>
      <c r="F29" s="11" t="s">
        <v>74</v>
      </c>
      <c r="G29" s="11" t="s">
        <v>68</v>
      </c>
      <c r="H29" s="11"/>
      <c r="I29" s="11" t="s">
        <v>345</v>
      </c>
      <c r="J29" s="12">
        <v>0</v>
      </c>
      <c r="K29" s="13"/>
      <c r="L29" s="14">
        <v>22349</v>
      </c>
      <c r="M29" s="15">
        <v>45</v>
      </c>
      <c r="N29" s="16"/>
      <c r="O29" s="16"/>
      <c r="P29" s="17" t="s">
        <v>15</v>
      </c>
      <c r="Q29" s="18"/>
      <c r="R29" s="18"/>
      <c r="S29" s="19">
        <v>1500000</v>
      </c>
    </row>
    <row r="30" spans="1:19" ht="12.95" customHeight="1" x14ac:dyDescent="0.25">
      <c r="A30" s="11" t="s">
        <v>270</v>
      </c>
      <c r="B30" s="12" t="s">
        <v>13</v>
      </c>
      <c r="C30" s="12"/>
      <c r="D30" s="11" t="s">
        <v>371</v>
      </c>
      <c r="E30" s="11" t="s">
        <v>269</v>
      </c>
      <c r="F30" s="11" t="s">
        <v>187</v>
      </c>
      <c r="G30" s="11" t="s">
        <v>68</v>
      </c>
      <c r="H30" s="11"/>
      <c r="I30" s="11" t="s">
        <v>181</v>
      </c>
      <c r="J30" s="12">
        <v>2</v>
      </c>
      <c r="K30" s="13"/>
      <c r="L30" s="14">
        <v>19432</v>
      </c>
      <c r="M30" s="15">
        <v>53</v>
      </c>
      <c r="N30" s="16"/>
      <c r="O30" s="16"/>
      <c r="P30" s="17">
        <v>8</v>
      </c>
      <c r="Q30" s="18"/>
      <c r="R30" s="18"/>
      <c r="S30" s="19">
        <v>465000</v>
      </c>
    </row>
    <row r="31" spans="1:19" ht="12.95" customHeight="1" x14ac:dyDescent="0.25">
      <c r="A31" s="11" t="s">
        <v>194</v>
      </c>
      <c r="B31" s="12" t="s">
        <v>13</v>
      </c>
      <c r="C31" s="12"/>
      <c r="D31" s="11" t="s">
        <v>371</v>
      </c>
      <c r="E31" s="11" t="s">
        <v>193</v>
      </c>
      <c r="F31" s="11" t="s">
        <v>21</v>
      </c>
      <c r="G31" s="11" t="s">
        <v>68</v>
      </c>
      <c r="H31" s="11"/>
      <c r="I31" s="11" t="s">
        <v>181</v>
      </c>
      <c r="J31" s="12">
        <v>9</v>
      </c>
      <c r="K31" s="13"/>
      <c r="L31" s="14">
        <v>22716</v>
      </c>
      <c r="M31" s="15">
        <v>44</v>
      </c>
      <c r="N31" s="16"/>
      <c r="O31" s="16"/>
      <c r="P31" s="17">
        <v>8</v>
      </c>
      <c r="Q31" s="18"/>
      <c r="R31" s="18"/>
      <c r="S31" s="19">
        <v>515000</v>
      </c>
    </row>
    <row r="32" spans="1:19" ht="12.95" customHeight="1" x14ac:dyDescent="0.25">
      <c r="A32" s="11" t="s">
        <v>338</v>
      </c>
      <c r="B32" s="12" t="s">
        <v>13</v>
      </c>
      <c r="C32" s="12"/>
      <c r="D32" s="11" t="s">
        <v>360</v>
      </c>
      <c r="E32" s="11" t="s">
        <v>335</v>
      </c>
      <c r="F32" s="11" t="s">
        <v>27</v>
      </c>
      <c r="G32" s="11" t="s">
        <v>68</v>
      </c>
      <c r="H32" s="11"/>
      <c r="I32" s="11" t="s">
        <v>334</v>
      </c>
      <c r="J32" s="12">
        <v>8</v>
      </c>
      <c r="K32" s="13"/>
      <c r="L32" s="14">
        <v>16759</v>
      </c>
      <c r="M32" s="15">
        <v>61</v>
      </c>
      <c r="N32" s="16"/>
      <c r="O32" s="16"/>
      <c r="P32" s="17">
        <v>3</v>
      </c>
      <c r="Q32" s="18"/>
      <c r="R32" s="18"/>
      <c r="S32" s="19">
        <v>1045999.7145450428</v>
      </c>
    </row>
    <row r="33" spans="1:19" ht="12.95" customHeight="1" x14ac:dyDescent="0.25">
      <c r="A33" s="11" t="s">
        <v>310</v>
      </c>
      <c r="B33" s="12" t="s">
        <v>13</v>
      </c>
      <c r="C33" s="12"/>
      <c r="D33" s="11" t="s">
        <v>358</v>
      </c>
      <c r="E33" s="11" t="s">
        <v>252</v>
      </c>
      <c r="F33" s="11" t="s">
        <v>311</v>
      </c>
      <c r="G33" s="11" t="s">
        <v>68</v>
      </c>
      <c r="H33" s="11"/>
      <c r="I33" s="11" t="s">
        <v>345</v>
      </c>
      <c r="J33" s="12">
        <v>0</v>
      </c>
      <c r="K33" s="13"/>
      <c r="L33" s="14">
        <v>15516</v>
      </c>
      <c r="M33" s="15">
        <v>64</v>
      </c>
      <c r="N33" s="16"/>
      <c r="O33" s="16"/>
      <c r="P33" s="17">
        <v>7</v>
      </c>
      <c r="Q33" s="18"/>
      <c r="R33" s="18"/>
      <c r="S33" s="19">
        <v>1824498.5463960788</v>
      </c>
    </row>
    <row r="34" spans="1:19" ht="12.95" customHeight="1" x14ac:dyDescent="0.25">
      <c r="A34" s="11" t="s">
        <v>291</v>
      </c>
      <c r="B34" s="12" t="s">
        <v>13</v>
      </c>
      <c r="C34" s="12"/>
      <c r="D34" s="11" t="s">
        <v>368</v>
      </c>
      <c r="E34" s="11" t="s">
        <v>233</v>
      </c>
      <c r="F34" s="11" t="s">
        <v>288</v>
      </c>
      <c r="G34" s="11" t="s">
        <v>68</v>
      </c>
      <c r="H34" s="11"/>
      <c r="I34" s="11" t="s">
        <v>345</v>
      </c>
      <c r="J34" s="12">
        <v>7</v>
      </c>
      <c r="K34" s="13"/>
      <c r="L34" s="14">
        <v>15974</v>
      </c>
      <c r="M34" s="15">
        <v>63</v>
      </c>
      <c r="N34" s="16"/>
      <c r="O34" s="16"/>
      <c r="P34" s="17">
        <v>7</v>
      </c>
      <c r="Q34" s="18"/>
      <c r="R34" s="18"/>
      <c r="S34" s="19">
        <v>698680.10260015633</v>
      </c>
    </row>
    <row r="35" spans="1:19" ht="12.95" customHeight="1" x14ac:dyDescent="0.25">
      <c r="A35" s="11" t="s">
        <v>313</v>
      </c>
      <c r="B35" s="12" t="s">
        <v>13</v>
      </c>
      <c r="C35" s="12"/>
      <c r="D35" s="11" t="s">
        <v>358</v>
      </c>
      <c r="E35" s="11" t="s">
        <v>60</v>
      </c>
      <c r="F35" s="11" t="s">
        <v>312</v>
      </c>
      <c r="G35" s="11" t="s">
        <v>68</v>
      </c>
      <c r="H35" s="11"/>
      <c r="I35" s="11" t="s">
        <v>345</v>
      </c>
      <c r="J35" s="12">
        <v>2</v>
      </c>
      <c r="K35" s="13"/>
      <c r="L35" s="14">
        <v>16152</v>
      </c>
      <c r="M35" s="15">
        <v>62</v>
      </c>
      <c r="N35" s="16"/>
      <c r="O35" s="16"/>
      <c r="P35" s="17">
        <v>7</v>
      </c>
      <c r="Q35" s="18"/>
      <c r="R35" s="18"/>
      <c r="S35" s="19">
        <v>1189961.2662387688</v>
      </c>
    </row>
    <row r="36" spans="1:19" ht="12.95" customHeight="1" x14ac:dyDescent="0.25">
      <c r="A36" s="11" t="s">
        <v>331</v>
      </c>
      <c r="B36" s="12" t="s">
        <v>13</v>
      </c>
      <c r="C36" s="12"/>
      <c r="D36" s="11" t="s">
        <v>366</v>
      </c>
      <c r="E36" s="11" t="s">
        <v>218</v>
      </c>
      <c r="F36" s="11" t="s">
        <v>332</v>
      </c>
      <c r="G36" s="11" t="s">
        <v>68</v>
      </c>
      <c r="H36" s="11"/>
      <c r="I36" s="11" t="s">
        <v>330</v>
      </c>
      <c r="J36" s="12">
        <v>7</v>
      </c>
      <c r="K36" s="13"/>
      <c r="L36" s="14">
        <v>15280</v>
      </c>
      <c r="M36" s="15">
        <v>65</v>
      </c>
      <c r="N36" s="16"/>
      <c r="O36" s="16"/>
      <c r="P36" s="17">
        <v>5</v>
      </c>
      <c r="Q36" s="18"/>
      <c r="R36" s="18"/>
      <c r="S36" s="19">
        <v>1381666.523795116</v>
      </c>
    </row>
    <row r="37" spans="1:19" ht="12.95" customHeight="1" x14ac:dyDescent="0.25">
      <c r="A37" s="11" t="s">
        <v>115</v>
      </c>
      <c r="B37" s="12" t="s">
        <v>13</v>
      </c>
      <c r="C37" s="12"/>
      <c r="D37" s="11" t="s">
        <v>358</v>
      </c>
      <c r="E37" s="11" t="s">
        <v>49</v>
      </c>
      <c r="F37" s="11" t="s">
        <v>114</v>
      </c>
      <c r="G37" s="11" t="s">
        <v>68</v>
      </c>
      <c r="H37" s="11"/>
      <c r="I37" s="11" t="s">
        <v>63</v>
      </c>
      <c r="J37" s="12">
        <v>7</v>
      </c>
      <c r="K37" s="13"/>
      <c r="L37" s="14">
        <v>16851</v>
      </c>
      <c r="M37" s="15">
        <v>60</v>
      </c>
      <c r="N37" s="16"/>
      <c r="O37" s="16"/>
      <c r="P37" s="17">
        <v>13</v>
      </c>
      <c r="Q37" s="18"/>
      <c r="R37" s="18"/>
      <c r="S37" s="19">
        <v>389381.17019308137</v>
      </c>
    </row>
    <row r="38" spans="1:19" ht="12.95" customHeight="1" x14ac:dyDescent="0.25">
      <c r="A38" s="11" t="s">
        <v>109</v>
      </c>
      <c r="B38" s="12" t="s">
        <v>13</v>
      </c>
      <c r="C38" s="12"/>
      <c r="D38" s="11" t="s">
        <v>358</v>
      </c>
      <c r="E38" s="11" t="s">
        <v>104</v>
      </c>
      <c r="F38" s="11" t="s">
        <v>110</v>
      </c>
      <c r="G38" s="11" t="s">
        <v>68</v>
      </c>
      <c r="H38" s="11"/>
      <c r="I38" s="11" t="s">
        <v>63</v>
      </c>
      <c r="J38" s="12">
        <v>1</v>
      </c>
      <c r="K38" s="13"/>
      <c r="L38" s="14">
        <v>16213</v>
      </c>
      <c r="M38" s="15">
        <v>62</v>
      </c>
      <c r="N38" s="16"/>
      <c r="O38" s="16"/>
      <c r="P38" s="17">
        <v>7</v>
      </c>
      <c r="Q38" s="18"/>
      <c r="R38" s="18"/>
      <c r="S38" s="19">
        <v>921385.83286387462</v>
      </c>
    </row>
    <row r="39" spans="1:19" ht="12.95" customHeight="1" x14ac:dyDescent="0.25">
      <c r="A39" s="11" t="s">
        <v>206</v>
      </c>
      <c r="B39" s="12" t="s">
        <v>12</v>
      </c>
      <c r="C39" s="12"/>
      <c r="D39" s="11" t="s">
        <v>369</v>
      </c>
      <c r="E39" s="11" t="s">
        <v>351</v>
      </c>
      <c r="F39" s="11" t="s">
        <v>71</v>
      </c>
      <c r="G39" s="11" t="s">
        <v>68</v>
      </c>
      <c r="H39" s="11"/>
      <c r="I39" s="11" t="s">
        <v>345</v>
      </c>
      <c r="J39" s="12">
        <v>7</v>
      </c>
      <c r="K39" s="13"/>
      <c r="L39" s="14">
        <v>23491</v>
      </c>
      <c r="M39" s="15">
        <v>42</v>
      </c>
      <c r="N39" s="16"/>
      <c r="O39" s="16"/>
      <c r="P39" s="17" t="s">
        <v>15</v>
      </c>
      <c r="Q39" s="18"/>
      <c r="R39" s="18"/>
      <c r="S39" s="19">
        <v>1500000</v>
      </c>
    </row>
    <row r="40" spans="1:19" ht="12.95" customHeight="1" x14ac:dyDescent="0.25">
      <c r="A40" s="11" t="s">
        <v>198</v>
      </c>
      <c r="B40" s="12" t="s">
        <v>13</v>
      </c>
      <c r="C40" s="12"/>
      <c r="D40" s="11" t="s">
        <v>360</v>
      </c>
      <c r="E40" s="11" t="s">
        <v>197</v>
      </c>
      <c r="F40" s="11" t="s">
        <v>36</v>
      </c>
      <c r="G40" s="11" t="s">
        <v>68</v>
      </c>
      <c r="H40" s="11"/>
      <c r="I40" s="11" t="s">
        <v>63</v>
      </c>
      <c r="J40" s="12">
        <v>4</v>
      </c>
      <c r="K40" s="13"/>
      <c r="L40" s="14">
        <v>19509</v>
      </c>
      <c r="M40" s="15">
        <v>53</v>
      </c>
      <c r="N40" s="16"/>
      <c r="O40" s="16"/>
      <c r="P40" s="17">
        <v>7</v>
      </c>
      <c r="Q40" s="18"/>
      <c r="R40" s="18"/>
      <c r="S40" s="19">
        <v>800000</v>
      </c>
    </row>
    <row r="41" spans="1:19" ht="12.95" customHeight="1" x14ac:dyDescent="0.25">
      <c r="A41" s="11" t="s">
        <v>10</v>
      </c>
      <c r="B41" s="12" t="s">
        <v>13</v>
      </c>
      <c r="C41" s="12"/>
      <c r="D41" s="11" t="s">
        <v>373</v>
      </c>
      <c r="E41" s="11" t="s">
        <v>9</v>
      </c>
      <c r="F41" s="11" t="s">
        <v>108</v>
      </c>
      <c r="G41" s="11" t="s">
        <v>68</v>
      </c>
      <c r="H41" s="11"/>
      <c r="I41" s="11" t="s">
        <v>69</v>
      </c>
      <c r="J41" s="12">
        <v>1</v>
      </c>
      <c r="K41" s="13"/>
      <c r="L41" s="14">
        <v>15334</v>
      </c>
      <c r="M41" s="15">
        <v>64</v>
      </c>
      <c r="N41" s="16"/>
      <c r="O41" s="16"/>
      <c r="P41" s="17">
        <v>7</v>
      </c>
      <c r="Q41" s="18"/>
      <c r="R41" s="18"/>
      <c r="S41" s="19">
        <v>1259575.8282932504</v>
      </c>
    </row>
    <row r="42" spans="1:19" ht="12.95" customHeight="1" x14ac:dyDescent="0.25">
      <c r="A42" s="11" t="s">
        <v>392</v>
      </c>
      <c r="B42" s="12" t="s">
        <v>13</v>
      </c>
      <c r="C42" s="12"/>
      <c r="D42" s="11" t="s">
        <v>369</v>
      </c>
      <c r="E42" s="11" t="s">
        <v>208</v>
      </c>
      <c r="F42" s="11" t="s">
        <v>393</v>
      </c>
      <c r="G42" s="11" t="s">
        <v>1</v>
      </c>
      <c r="H42" s="11"/>
      <c r="I42" s="11" t="s">
        <v>345</v>
      </c>
      <c r="J42" s="12">
        <v>8</v>
      </c>
      <c r="K42" s="13"/>
      <c r="L42" s="14">
        <v>17215</v>
      </c>
      <c r="M42" s="15">
        <v>59</v>
      </c>
      <c r="N42" s="16"/>
      <c r="O42" s="16"/>
      <c r="P42" s="17">
        <v>7</v>
      </c>
      <c r="Q42" s="18"/>
      <c r="R42" s="18"/>
      <c r="S42" s="19">
        <v>821405.08400231658</v>
      </c>
    </row>
    <row r="43" spans="1:19" ht="12.95" customHeight="1" x14ac:dyDescent="0.25">
      <c r="A43" s="11" t="s">
        <v>238</v>
      </c>
      <c r="B43" s="12" t="s">
        <v>12</v>
      </c>
      <c r="C43" s="12"/>
      <c r="D43" s="11" t="s">
        <v>370</v>
      </c>
      <c r="E43" s="11" t="s">
        <v>239</v>
      </c>
      <c r="F43" s="11" t="s">
        <v>73</v>
      </c>
      <c r="G43" s="11" t="s">
        <v>68</v>
      </c>
      <c r="H43" s="11"/>
      <c r="I43" s="11" t="s">
        <v>345</v>
      </c>
      <c r="J43" s="12">
        <v>9</v>
      </c>
      <c r="K43" s="13"/>
      <c r="L43" s="14">
        <v>16334</v>
      </c>
      <c r="M43" s="15">
        <v>62</v>
      </c>
      <c r="N43" s="16"/>
      <c r="O43" s="16"/>
      <c r="P43" s="17" t="s">
        <v>15</v>
      </c>
      <c r="Q43" s="18"/>
      <c r="R43" s="18"/>
      <c r="S43" s="19">
        <v>450261.29234678036</v>
      </c>
    </row>
    <row r="44" spans="1:19" ht="12.95" customHeight="1" x14ac:dyDescent="0.25">
      <c r="A44" s="11" t="s">
        <v>243</v>
      </c>
      <c r="B44" s="12" t="s">
        <v>12</v>
      </c>
      <c r="C44" s="12"/>
      <c r="D44" s="11" t="s">
        <v>370</v>
      </c>
      <c r="E44" s="11" t="s">
        <v>242</v>
      </c>
      <c r="F44" s="11" t="s">
        <v>70</v>
      </c>
      <c r="G44" s="11" t="s">
        <v>68</v>
      </c>
      <c r="H44" s="11"/>
      <c r="I44" s="11" t="s">
        <v>345</v>
      </c>
      <c r="J44" s="12">
        <v>9</v>
      </c>
      <c r="K44" s="13"/>
      <c r="L44" s="14">
        <v>15674</v>
      </c>
      <c r="M44" s="15">
        <v>64</v>
      </c>
      <c r="N44" s="16"/>
      <c r="O44" s="16"/>
      <c r="P44" s="17" t="s">
        <v>15</v>
      </c>
      <c r="Q44" s="18"/>
      <c r="R44" s="18"/>
      <c r="S44" s="19">
        <v>735620.51219398668</v>
      </c>
    </row>
    <row r="45" spans="1:19" ht="12.95" customHeight="1" x14ac:dyDescent="0.25">
      <c r="A45" s="11" t="s">
        <v>131</v>
      </c>
      <c r="B45" s="12" t="s">
        <v>12</v>
      </c>
      <c r="C45" s="12"/>
      <c r="D45" s="11" t="s">
        <v>360</v>
      </c>
      <c r="E45" s="11" t="s">
        <v>130</v>
      </c>
      <c r="F45" s="11" t="s">
        <v>70</v>
      </c>
      <c r="G45" s="11" t="s">
        <v>68</v>
      </c>
      <c r="H45" s="11"/>
      <c r="I45" s="11" t="s">
        <v>63</v>
      </c>
      <c r="J45" s="12">
        <v>1</v>
      </c>
      <c r="K45" s="13"/>
      <c r="L45" s="14">
        <v>16486</v>
      </c>
      <c r="M45" s="15">
        <v>61</v>
      </c>
      <c r="N45" s="16"/>
      <c r="O45" s="16"/>
      <c r="P45" s="17" t="s">
        <v>15</v>
      </c>
      <c r="Q45" s="18"/>
      <c r="R45" s="18"/>
      <c r="S45" s="19">
        <v>2256797.969593971</v>
      </c>
    </row>
    <row r="46" spans="1:19" ht="12.95" customHeight="1" x14ac:dyDescent="0.25">
      <c r="A46" s="11" t="s">
        <v>84</v>
      </c>
      <c r="B46" s="12" t="s">
        <v>13</v>
      </c>
      <c r="C46" s="12"/>
      <c r="D46" s="11" t="s">
        <v>360</v>
      </c>
      <c r="E46" s="11" t="s">
        <v>134</v>
      </c>
      <c r="F46" s="11" t="s">
        <v>36</v>
      </c>
      <c r="G46" s="11" t="s">
        <v>68</v>
      </c>
      <c r="H46" s="11"/>
      <c r="I46" s="11" t="s">
        <v>63</v>
      </c>
      <c r="J46" s="12">
        <v>6</v>
      </c>
      <c r="K46" s="13"/>
      <c r="L46" s="14">
        <v>20505</v>
      </c>
      <c r="M46" s="15">
        <v>50</v>
      </c>
      <c r="N46" s="16"/>
      <c r="O46" s="16"/>
      <c r="P46" s="17">
        <v>13</v>
      </c>
      <c r="Q46" s="18"/>
      <c r="R46" s="18"/>
      <c r="S46" s="19">
        <v>455000</v>
      </c>
    </row>
    <row r="47" spans="1:19" ht="12.95" customHeight="1" x14ac:dyDescent="0.25">
      <c r="A47" s="11" t="s">
        <v>183</v>
      </c>
      <c r="B47" s="12" t="s">
        <v>12</v>
      </c>
      <c r="C47" s="12"/>
      <c r="D47" s="11" t="s">
        <v>371</v>
      </c>
      <c r="E47" s="11" t="s">
        <v>184</v>
      </c>
      <c r="F47" s="11" t="s">
        <v>67</v>
      </c>
      <c r="G47" s="11" t="s">
        <v>68</v>
      </c>
      <c r="H47" s="11"/>
      <c r="I47" s="11" t="s">
        <v>181</v>
      </c>
      <c r="J47" s="12">
        <v>5</v>
      </c>
      <c r="K47" s="13"/>
      <c r="L47" s="14">
        <v>20084</v>
      </c>
      <c r="M47" s="15">
        <v>51</v>
      </c>
      <c r="N47" s="16"/>
      <c r="O47" s="16"/>
      <c r="P47" s="17" t="s">
        <v>15</v>
      </c>
      <c r="Q47" s="18"/>
      <c r="R47" s="18"/>
      <c r="S47" s="19">
        <v>1500000</v>
      </c>
    </row>
    <row r="48" spans="1:19" ht="12.95" customHeight="1" x14ac:dyDescent="0.25">
      <c r="A48" s="11" t="s">
        <v>326</v>
      </c>
      <c r="B48" s="12" t="s">
        <v>12</v>
      </c>
      <c r="C48" s="12"/>
      <c r="D48" s="11" t="s">
        <v>372</v>
      </c>
      <c r="E48" s="11" t="s">
        <v>226</v>
      </c>
      <c r="F48" s="11" t="s">
        <v>327</v>
      </c>
      <c r="G48" s="11" t="s">
        <v>1</v>
      </c>
      <c r="H48" s="11"/>
      <c r="I48" s="11" t="s">
        <v>345</v>
      </c>
      <c r="J48" s="12">
        <v>7</v>
      </c>
      <c r="K48" s="13"/>
      <c r="L48" s="14">
        <v>20235</v>
      </c>
      <c r="M48" s="15">
        <v>51</v>
      </c>
      <c r="N48" s="16"/>
      <c r="O48" s="16"/>
      <c r="P48" s="17" t="s">
        <v>16</v>
      </c>
      <c r="Q48" s="18"/>
      <c r="R48" s="18"/>
      <c r="S48" s="19">
        <v>5000000</v>
      </c>
    </row>
    <row r="49" spans="1:19" ht="12.95" customHeight="1" x14ac:dyDescent="0.25">
      <c r="A49" s="11" t="s">
        <v>228</v>
      </c>
      <c r="B49" s="12" t="s">
        <v>12</v>
      </c>
      <c r="C49" s="12"/>
      <c r="D49" s="11" t="s">
        <v>372</v>
      </c>
      <c r="E49" s="11" t="s">
        <v>226</v>
      </c>
      <c r="F49" s="11" t="s">
        <v>73</v>
      </c>
      <c r="G49" s="11" t="s">
        <v>1</v>
      </c>
      <c r="H49" s="11"/>
      <c r="I49" s="11" t="s">
        <v>345</v>
      </c>
      <c r="J49" s="12">
        <v>7</v>
      </c>
      <c r="K49" s="13"/>
      <c r="L49" s="14">
        <v>22969</v>
      </c>
      <c r="M49" s="15">
        <v>44</v>
      </c>
      <c r="N49" s="16"/>
      <c r="O49" s="16"/>
      <c r="P49" s="17" t="s">
        <v>15</v>
      </c>
      <c r="Q49" s="18"/>
      <c r="R49" s="18"/>
      <c r="S49" s="19">
        <v>900000</v>
      </c>
    </row>
    <row r="50" spans="1:19" ht="12.95" customHeight="1" x14ac:dyDescent="0.25">
      <c r="A50" s="11" t="s">
        <v>207</v>
      </c>
      <c r="B50" s="12" t="s">
        <v>12</v>
      </c>
      <c r="C50" s="12"/>
      <c r="D50" s="11" t="s">
        <v>369</v>
      </c>
      <c r="E50" s="11" t="s">
        <v>351</v>
      </c>
      <c r="F50" s="11" t="s">
        <v>350</v>
      </c>
      <c r="G50" s="11" t="s">
        <v>68</v>
      </c>
      <c r="H50" s="11"/>
      <c r="I50" s="11" t="s">
        <v>345</v>
      </c>
      <c r="J50" s="12">
        <v>7</v>
      </c>
      <c r="K50" s="13"/>
      <c r="L50" s="14">
        <v>22311</v>
      </c>
      <c r="M50" s="15">
        <v>45</v>
      </c>
      <c r="N50" s="16"/>
      <c r="O50" s="16"/>
      <c r="P50" s="17" t="s">
        <v>15</v>
      </c>
      <c r="Q50" s="18"/>
      <c r="R50" s="18"/>
      <c r="S50" s="19">
        <v>1500000</v>
      </c>
    </row>
    <row r="51" spans="1:19" ht="12.95" customHeight="1" x14ac:dyDescent="0.25">
      <c r="A51" s="11" t="s">
        <v>112</v>
      </c>
      <c r="B51" s="12" t="s">
        <v>13</v>
      </c>
      <c r="C51" s="12"/>
      <c r="D51" s="11" t="s">
        <v>358</v>
      </c>
      <c r="E51" s="11" t="s">
        <v>104</v>
      </c>
      <c r="F51" s="11" t="s">
        <v>111</v>
      </c>
      <c r="G51" s="11" t="s">
        <v>68</v>
      </c>
      <c r="H51" s="11"/>
      <c r="I51" s="11" t="s">
        <v>63</v>
      </c>
      <c r="J51" s="12">
        <v>1</v>
      </c>
      <c r="K51" s="13"/>
      <c r="L51" s="14">
        <v>14929</v>
      </c>
      <c r="M51" s="15">
        <v>66</v>
      </c>
      <c r="N51" s="16"/>
      <c r="O51" s="16"/>
      <c r="P51" s="17">
        <v>5</v>
      </c>
      <c r="Q51" s="18"/>
      <c r="R51" s="18"/>
      <c r="S51" s="19">
        <v>1243979.8485659512</v>
      </c>
    </row>
    <row r="52" spans="1:19" ht="12.95" customHeight="1" x14ac:dyDescent="0.25">
      <c r="A52" s="11" t="s">
        <v>298</v>
      </c>
      <c r="B52" s="12" t="s">
        <v>13</v>
      </c>
      <c r="C52" s="12"/>
      <c r="D52" s="11" t="s">
        <v>370</v>
      </c>
      <c r="E52" s="11" t="s">
        <v>247</v>
      </c>
      <c r="F52" s="11" t="s">
        <v>34</v>
      </c>
      <c r="G52" s="11" t="s">
        <v>68</v>
      </c>
      <c r="H52" s="11"/>
      <c r="I52" s="11" t="s">
        <v>345</v>
      </c>
      <c r="J52" s="12">
        <v>2</v>
      </c>
      <c r="K52" s="13"/>
      <c r="L52" s="14">
        <v>16562</v>
      </c>
      <c r="M52" s="15">
        <v>61</v>
      </c>
      <c r="N52" s="16"/>
      <c r="O52" s="16"/>
      <c r="P52" s="17">
        <v>13</v>
      </c>
      <c r="Q52" s="18"/>
      <c r="R52" s="18"/>
      <c r="S52" s="19">
        <v>459670.03282536328</v>
      </c>
    </row>
    <row r="53" spans="1:19" ht="12.95" customHeight="1" x14ac:dyDescent="0.25">
      <c r="A53" s="11" t="s">
        <v>33</v>
      </c>
      <c r="B53" s="12" t="s">
        <v>13</v>
      </c>
      <c r="C53" s="12"/>
      <c r="D53" s="11" t="s">
        <v>371</v>
      </c>
      <c r="E53" s="11" t="s">
        <v>31</v>
      </c>
      <c r="F53" s="11" t="s">
        <v>35</v>
      </c>
      <c r="G53" s="11" t="s">
        <v>68</v>
      </c>
      <c r="H53" s="11"/>
      <c r="I53" s="11" t="s">
        <v>63</v>
      </c>
      <c r="J53" s="12">
        <v>4</v>
      </c>
      <c r="K53" s="13"/>
      <c r="L53" s="14">
        <v>15732</v>
      </c>
      <c r="M53" s="15">
        <v>63</v>
      </c>
      <c r="N53" s="16"/>
      <c r="O53" s="16"/>
      <c r="P53" s="17">
        <v>8</v>
      </c>
      <c r="Q53" s="18"/>
      <c r="R53" s="18"/>
      <c r="S53" s="19">
        <v>1347836.0252516584</v>
      </c>
    </row>
    <row r="54" spans="1:19" ht="12.95" customHeight="1" x14ac:dyDescent="0.25">
      <c r="A54" s="11" t="s">
        <v>85</v>
      </c>
      <c r="B54" s="12" t="s">
        <v>13</v>
      </c>
      <c r="C54" s="12"/>
      <c r="D54" s="11" t="s">
        <v>360</v>
      </c>
      <c r="E54" s="11" t="s">
        <v>134</v>
      </c>
      <c r="F54" s="11" t="s">
        <v>36</v>
      </c>
      <c r="G54" s="11" t="s">
        <v>68</v>
      </c>
      <c r="H54" s="11"/>
      <c r="I54" s="11" t="s">
        <v>63</v>
      </c>
      <c r="J54" s="12">
        <v>6</v>
      </c>
      <c r="K54" s="13"/>
      <c r="L54" s="14">
        <v>22417</v>
      </c>
      <c r="M54" s="15">
        <v>45</v>
      </c>
      <c r="N54" s="16"/>
      <c r="O54" s="16"/>
      <c r="P54" s="17">
        <v>3</v>
      </c>
      <c r="Q54" s="18"/>
      <c r="R54" s="18"/>
      <c r="S54" s="19">
        <v>525000</v>
      </c>
    </row>
    <row r="55" spans="1:19" ht="12.95" customHeight="1" x14ac:dyDescent="0.25">
      <c r="A55" s="11" t="s">
        <v>132</v>
      </c>
      <c r="B55" s="12" t="s">
        <v>12</v>
      </c>
      <c r="C55" s="12"/>
      <c r="D55" s="11" t="s">
        <v>360</v>
      </c>
      <c r="E55" s="11" t="s">
        <v>133</v>
      </c>
      <c r="F55" s="11" t="s">
        <v>70</v>
      </c>
      <c r="G55" s="11" t="s">
        <v>68</v>
      </c>
      <c r="H55" s="11"/>
      <c r="I55" s="11" t="s">
        <v>63</v>
      </c>
      <c r="J55" s="12">
        <v>7</v>
      </c>
      <c r="K55" s="13"/>
      <c r="L55" s="14">
        <v>17095</v>
      </c>
      <c r="M55" s="15">
        <v>60</v>
      </c>
      <c r="N55" s="16"/>
      <c r="O55" s="16"/>
      <c r="P55" s="17" t="s">
        <v>15</v>
      </c>
      <c r="Q55" s="18"/>
      <c r="R55" s="18"/>
      <c r="S55" s="19">
        <v>1747975.7170812623</v>
      </c>
    </row>
    <row r="56" spans="1:19" ht="12.95" customHeight="1" x14ac:dyDescent="0.25">
      <c r="A56" s="11" t="s">
        <v>86</v>
      </c>
      <c r="B56" s="12" t="s">
        <v>13</v>
      </c>
      <c r="C56" s="12"/>
      <c r="D56" s="11" t="s">
        <v>360</v>
      </c>
      <c r="E56" s="11" t="s">
        <v>139</v>
      </c>
      <c r="F56" s="11" t="s">
        <v>38</v>
      </c>
      <c r="G56" s="11" t="s">
        <v>68</v>
      </c>
      <c r="H56" s="11"/>
      <c r="I56" s="11" t="s">
        <v>63</v>
      </c>
      <c r="J56" s="12">
        <v>9</v>
      </c>
      <c r="K56" s="13"/>
      <c r="L56" s="14">
        <v>19709</v>
      </c>
      <c r="M56" s="15">
        <v>52</v>
      </c>
      <c r="N56" s="16"/>
      <c r="O56" s="16"/>
      <c r="P56" s="17">
        <v>8</v>
      </c>
      <c r="Q56" s="18"/>
      <c r="R56" s="18"/>
      <c r="S56" s="19">
        <v>470000</v>
      </c>
    </row>
    <row r="57" spans="1:19" ht="12.95" customHeight="1" x14ac:dyDescent="0.25">
      <c r="A57" s="11" t="s">
        <v>80</v>
      </c>
      <c r="B57" s="12" t="s">
        <v>13</v>
      </c>
      <c r="C57" s="12"/>
      <c r="D57" s="11" t="s">
        <v>371</v>
      </c>
      <c r="E57" s="11" t="s">
        <v>107</v>
      </c>
      <c r="F57" s="11" t="s">
        <v>81</v>
      </c>
      <c r="G57" s="11" t="s">
        <v>68</v>
      </c>
      <c r="H57" s="11"/>
      <c r="I57" s="11" t="s">
        <v>181</v>
      </c>
      <c r="J57" s="12">
        <v>1</v>
      </c>
      <c r="K57" s="13"/>
      <c r="L57" s="14">
        <v>17055</v>
      </c>
      <c r="M57" s="15">
        <v>60</v>
      </c>
      <c r="N57" s="16"/>
      <c r="O57" s="16"/>
      <c r="P57" s="17">
        <v>8</v>
      </c>
      <c r="Q57" s="18"/>
      <c r="R57" s="18"/>
      <c r="S57" s="19">
        <v>1727908.0402797351</v>
      </c>
    </row>
    <row r="58" spans="1:19" ht="12.95" customHeight="1" x14ac:dyDescent="0.25">
      <c r="A58" s="11" t="s">
        <v>147</v>
      </c>
      <c r="B58" s="12" t="s">
        <v>12</v>
      </c>
      <c r="C58" s="12"/>
      <c r="D58" s="11" t="s">
        <v>358</v>
      </c>
      <c r="E58" s="11" t="s">
        <v>148</v>
      </c>
      <c r="F58" s="11" t="s">
        <v>145</v>
      </c>
      <c r="G58" s="11" t="s">
        <v>68</v>
      </c>
      <c r="H58" s="11"/>
      <c r="I58" s="11" t="s">
        <v>63</v>
      </c>
      <c r="J58" s="12">
        <v>4</v>
      </c>
      <c r="K58" s="13"/>
      <c r="L58" s="14">
        <v>16392</v>
      </c>
      <c r="M58" s="15">
        <v>62</v>
      </c>
      <c r="N58" s="16"/>
      <c r="O58" s="16"/>
      <c r="P58" s="17" t="s">
        <v>15</v>
      </c>
      <c r="Q58" s="18"/>
      <c r="R58" s="18"/>
      <c r="S58" s="19">
        <v>761960.8180129322</v>
      </c>
    </row>
    <row r="59" spans="1:19" ht="12.95" customHeight="1" x14ac:dyDescent="0.25">
      <c r="A59" s="11" t="s">
        <v>144</v>
      </c>
      <c r="B59" s="12" t="s">
        <v>12</v>
      </c>
      <c r="C59" s="12"/>
      <c r="D59" s="11" t="s">
        <v>360</v>
      </c>
      <c r="E59" s="11" t="s">
        <v>143</v>
      </c>
      <c r="F59" s="11" t="s">
        <v>71</v>
      </c>
      <c r="G59" s="11" t="s">
        <v>68</v>
      </c>
      <c r="H59" s="11"/>
      <c r="I59" s="11" t="s">
        <v>63</v>
      </c>
      <c r="J59" s="12">
        <v>5</v>
      </c>
      <c r="K59" s="13"/>
      <c r="L59" s="14">
        <v>22340</v>
      </c>
      <c r="M59" s="15">
        <v>45</v>
      </c>
      <c r="N59" s="16"/>
      <c r="O59" s="16"/>
      <c r="P59" s="17" t="s">
        <v>15</v>
      </c>
      <c r="Q59" s="18"/>
      <c r="R59" s="18"/>
      <c r="S59" s="19">
        <v>1500000</v>
      </c>
    </row>
    <row r="60" spans="1:19" ht="12.95" customHeight="1" x14ac:dyDescent="0.25">
      <c r="A60" s="11" t="s">
        <v>88</v>
      </c>
      <c r="B60" s="12" t="s">
        <v>13</v>
      </c>
      <c r="C60" s="12"/>
      <c r="D60" s="11" t="s">
        <v>360</v>
      </c>
      <c r="E60" s="11" t="s">
        <v>140</v>
      </c>
      <c r="F60" s="11" t="s">
        <v>36</v>
      </c>
      <c r="G60" s="11" t="s">
        <v>68</v>
      </c>
      <c r="H60" s="11"/>
      <c r="I60" s="11" t="s">
        <v>63</v>
      </c>
      <c r="J60" s="12">
        <v>4</v>
      </c>
      <c r="K60" s="13"/>
      <c r="L60" s="14">
        <v>20234</v>
      </c>
      <c r="M60" s="15">
        <v>51</v>
      </c>
      <c r="N60" s="16"/>
      <c r="O60" s="16"/>
      <c r="P60" s="17">
        <v>3</v>
      </c>
      <c r="Q60" s="18"/>
      <c r="R60" s="18"/>
      <c r="S60" s="19">
        <v>460000</v>
      </c>
    </row>
    <row r="61" spans="1:19" ht="12.95" customHeight="1" x14ac:dyDescent="0.25">
      <c r="A61" s="11" t="s">
        <v>95</v>
      </c>
      <c r="B61" s="12" t="s">
        <v>12</v>
      </c>
      <c r="C61" s="12"/>
      <c r="D61" s="11" t="s">
        <v>373</v>
      </c>
      <c r="E61" s="11" t="s">
        <v>96</v>
      </c>
      <c r="F61" s="11" t="s">
        <v>70</v>
      </c>
      <c r="G61" s="11" t="s">
        <v>68</v>
      </c>
      <c r="H61" s="11"/>
      <c r="I61" s="11" t="s">
        <v>69</v>
      </c>
      <c r="J61" s="12">
        <v>4</v>
      </c>
      <c r="K61" s="13"/>
      <c r="L61" s="14">
        <v>17013</v>
      </c>
      <c r="M61" s="15">
        <v>60</v>
      </c>
      <c r="N61" s="16"/>
      <c r="O61" s="16"/>
      <c r="P61" s="17" t="s">
        <v>15</v>
      </c>
      <c r="Q61" s="18"/>
      <c r="R61" s="18"/>
      <c r="S61" s="19">
        <v>2485232.4918050235</v>
      </c>
    </row>
    <row r="62" spans="1:19" ht="12.95" customHeight="1" x14ac:dyDescent="0.25">
      <c r="A62" s="11" t="s">
        <v>191</v>
      </c>
      <c r="B62" s="12" t="s">
        <v>13</v>
      </c>
      <c r="C62" s="12"/>
      <c r="D62" s="11" t="s">
        <v>371</v>
      </c>
      <c r="E62" s="11" t="s">
        <v>190</v>
      </c>
      <c r="F62" s="11" t="s">
        <v>82</v>
      </c>
      <c r="G62" s="11" t="s">
        <v>68</v>
      </c>
      <c r="H62" s="11"/>
      <c r="I62" s="11" t="s">
        <v>181</v>
      </c>
      <c r="J62" s="12">
        <v>0</v>
      </c>
      <c r="K62" s="13"/>
      <c r="L62" s="14">
        <v>17778</v>
      </c>
      <c r="M62" s="15">
        <v>58</v>
      </c>
      <c r="N62" s="16"/>
      <c r="O62" s="16"/>
      <c r="P62" s="17">
        <v>14</v>
      </c>
      <c r="Q62" s="18"/>
      <c r="R62" s="18"/>
      <c r="S62" s="19">
        <v>488701.13541540032</v>
      </c>
    </row>
    <row r="63" spans="1:19" ht="12.95" customHeight="1" x14ac:dyDescent="0.25">
      <c r="A63" s="11" t="s">
        <v>227</v>
      </c>
      <c r="B63" s="12" t="s">
        <v>12</v>
      </c>
      <c r="C63" s="12"/>
      <c r="D63" s="11" t="s">
        <v>372</v>
      </c>
      <c r="E63" s="11" t="s">
        <v>226</v>
      </c>
      <c r="F63" s="11" t="s">
        <v>73</v>
      </c>
      <c r="G63" s="11" t="s">
        <v>68</v>
      </c>
      <c r="H63" s="11"/>
      <c r="I63" s="11" t="s">
        <v>345</v>
      </c>
      <c r="J63" s="12">
        <v>7</v>
      </c>
      <c r="K63" s="13"/>
      <c r="L63" s="14">
        <v>15706</v>
      </c>
      <c r="M63" s="15">
        <v>63</v>
      </c>
      <c r="N63" s="16"/>
      <c r="O63" s="16"/>
      <c r="P63" s="17" t="s">
        <v>15</v>
      </c>
      <c r="Q63" s="18"/>
      <c r="R63" s="18"/>
      <c r="S63" s="19">
        <v>536933.5019743616</v>
      </c>
    </row>
    <row r="64" spans="1:19" ht="12.95" customHeight="1" x14ac:dyDescent="0.25">
      <c r="A64" s="11" t="s">
        <v>117</v>
      </c>
      <c r="B64" s="12" t="s">
        <v>13</v>
      </c>
      <c r="C64" s="12"/>
      <c r="D64" s="11" t="s">
        <v>358</v>
      </c>
      <c r="E64" s="11" t="s">
        <v>53</v>
      </c>
      <c r="F64" s="11" t="s">
        <v>118</v>
      </c>
      <c r="G64" s="11" t="s">
        <v>68</v>
      </c>
      <c r="H64" s="11"/>
      <c r="I64" s="11" t="s">
        <v>63</v>
      </c>
      <c r="J64" s="12">
        <v>0</v>
      </c>
      <c r="K64" s="13"/>
      <c r="L64" s="14">
        <v>18873</v>
      </c>
      <c r="M64" s="15">
        <v>55</v>
      </c>
      <c r="N64" s="16"/>
      <c r="O64" s="16"/>
      <c r="P64" s="17">
        <v>7</v>
      </c>
      <c r="Q64" s="18"/>
      <c r="R64" s="18"/>
      <c r="S64" s="19">
        <v>2020743.4463592686</v>
      </c>
    </row>
    <row r="65" spans="1:19" ht="12.95" customHeight="1" x14ac:dyDescent="0.25">
      <c r="A65" s="11" t="s">
        <v>282</v>
      </c>
      <c r="B65" s="12" t="s">
        <v>13</v>
      </c>
      <c r="C65" s="12"/>
      <c r="D65" s="11" t="s">
        <v>359</v>
      </c>
      <c r="E65" s="11" t="s">
        <v>225</v>
      </c>
      <c r="F65" s="11" t="s">
        <v>264</v>
      </c>
      <c r="G65" s="11" t="s">
        <v>68</v>
      </c>
      <c r="H65" s="11"/>
      <c r="I65" s="11" t="s">
        <v>345</v>
      </c>
      <c r="J65" s="12">
        <v>4</v>
      </c>
      <c r="K65" s="13"/>
      <c r="L65" s="14">
        <v>16346</v>
      </c>
      <c r="M65" s="15">
        <v>62</v>
      </c>
      <c r="N65" s="16"/>
      <c r="O65" s="16"/>
      <c r="P65" s="17">
        <v>7</v>
      </c>
      <c r="Q65" s="18"/>
      <c r="R65" s="18"/>
      <c r="S65" s="19">
        <v>1849420.2714547042</v>
      </c>
    </row>
    <row r="66" spans="1:19" ht="12.95" customHeight="1" x14ac:dyDescent="0.25">
      <c r="A66" s="11" t="s">
        <v>279</v>
      </c>
      <c r="B66" s="12" t="s">
        <v>13</v>
      </c>
      <c r="C66" s="12"/>
      <c r="D66" s="11" t="s">
        <v>366</v>
      </c>
      <c r="E66" s="11" t="s">
        <v>218</v>
      </c>
      <c r="F66" s="11" t="s">
        <v>155</v>
      </c>
      <c r="G66" s="11" t="s">
        <v>1</v>
      </c>
      <c r="H66" s="11"/>
      <c r="I66" s="11" t="s">
        <v>345</v>
      </c>
      <c r="J66" s="12">
        <v>7</v>
      </c>
      <c r="K66" s="13"/>
      <c r="L66" s="14">
        <v>15546</v>
      </c>
      <c r="M66" s="15">
        <v>64</v>
      </c>
      <c r="N66" s="16"/>
      <c r="O66" s="16"/>
      <c r="P66" s="17">
        <v>14</v>
      </c>
      <c r="Q66" s="18"/>
      <c r="R66" s="18"/>
      <c r="S66" s="19">
        <v>819146.84890087217</v>
      </c>
    </row>
    <row r="67" spans="1:19" ht="12.95" customHeight="1" x14ac:dyDescent="0.25">
      <c r="A67" s="11" t="s">
        <v>324</v>
      </c>
      <c r="B67" s="12" t="s">
        <v>12</v>
      </c>
      <c r="C67" s="12"/>
      <c r="D67" s="11" t="s">
        <v>359</v>
      </c>
      <c r="E67" s="11" t="s">
        <v>281</v>
      </c>
      <c r="F67" s="11" t="s">
        <v>325</v>
      </c>
      <c r="G67" s="11" t="s">
        <v>68</v>
      </c>
      <c r="H67" s="11"/>
      <c r="I67" s="11" t="s">
        <v>345</v>
      </c>
      <c r="J67" s="12">
        <v>1</v>
      </c>
      <c r="K67" s="13"/>
      <c r="L67" s="14">
        <v>22690</v>
      </c>
      <c r="M67" s="15">
        <v>44</v>
      </c>
      <c r="N67" s="16"/>
      <c r="O67" s="16"/>
      <c r="P67" s="17" t="s">
        <v>16</v>
      </c>
      <c r="Q67" s="18"/>
      <c r="R67" s="18"/>
      <c r="S67" s="19">
        <v>350067</v>
      </c>
    </row>
    <row r="68" spans="1:19" ht="12.95" customHeight="1" x14ac:dyDescent="0.25">
      <c r="A68" s="11" t="s">
        <v>159</v>
      </c>
      <c r="B68" s="12" t="s">
        <v>13</v>
      </c>
      <c r="C68" s="12"/>
      <c r="D68" s="11" t="s">
        <v>371</v>
      </c>
      <c r="E68" s="11" t="s">
        <v>158</v>
      </c>
      <c r="F68" s="11" t="s">
        <v>83</v>
      </c>
      <c r="G68" s="11" t="s">
        <v>68</v>
      </c>
      <c r="H68" s="11"/>
      <c r="I68" s="11" t="s">
        <v>181</v>
      </c>
      <c r="J68" s="12">
        <v>5</v>
      </c>
      <c r="K68" s="13"/>
      <c r="L68" s="14">
        <v>16629</v>
      </c>
      <c r="M68" s="15">
        <v>61</v>
      </c>
      <c r="N68" s="16"/>
      <c r="O68" s="16"/>
      <c r="P68" s="17">
        <v>7</v>
      </c>
      <c r="Q68" s="18"/>
      <c r="R68" s="18"/>
      <c r="S68" s="19">
        <v>1705004.5927247617</v>
      </c>
    </row>
    <row r="69" spans="1:19" ht="12.95" customHeight="1" x14ac:dyDescent="0.25">
      <c r="A69" s="11" t="s">
        <v>141</v>
      </c>
      <c r="B69" s="12" t="s">
        <v>12</v>
      </c>
      <c r="C69" s="12"/>
      <c r="D69" s="11" t="s">
        <v>360</v>
      </c>
      <c r="E69" s="11" t="s">
        <v>142</v>
      </c>
      <c r="F69" s="11" t="s">
        <v>67</v>
      </c>
      <c r="G69" s="11" t="s">
        <v>68</v>
      </c>
      <c r="H69" s="11"/>
      <c r="I69" s="11" t="s">
        <v>63</v>
      </c>
      <c r="J69" s="12">
        <v>5</v>
      </c>
      <c r="K69" s="13"/>
      <c r="L69" s="14">
        <v>16942</v>
      </c>
      <c r="M69" s="15">
        <v>60</v>
      </c>
      <c r="N69" s="16"/>
      <c r="O69" s="16"/>
      <c r="P69" s="17" t="s">
        <v>15</v>
      </c>
      <c r="Q69" s="18"/>
      <c r="R69" s="18"/>
      <c r="S69" s="19">
        <v>1805640.3118942573</v>
      </c>
    </row>
    <row r="70" spans="1:19" ht="12.95" customHeight="1" x14ac:dyDescent="0.25">
      <c r="A70" s="11" t="s">
        <v>119</v>
      </c>
      <c r="B70" s="12" t="s">
        <v>13</v>
      </c>
      <c r="C70" s="12"/>
      <c r="D70" s="11" t="s">
        <v>358</v>
      </c>
      <c r="E70" s="11" t="s">
        <v>149</v>
      </c>
      <c r="F70" s="11" t="s">
        <v>55</v>
      </c>
      <c r="G70" s="11" t="s">
        <v>68</v>
      </c>
      <c r="H70" s="11"/>
      <c r="I70" s="11" t="s">
        <v>63</v>
      </c>
      <c r="J70" s="12">
        <v>3</v>
      </c>
      <c r="K70" s="13"/>
      <c r="L70" s="14">
        <v>15432</v>
      </c>
      <c r="M70" s="15">
        <v>64</v>
      </c>
      <c r="N70" s="16"/>
      <c r="O70" s="16"/>
      <c r="P70" s="17">
        <v>8</v>
      </c>
      <c r="Q70" s="18"/>
      <c r="R70" s="18"/>
      <c r="S70" s="19">
        <v>2200506.2960247952</v>
      </c>
    </row>
    <row r="71" spans="1:19" ht="12.95" customHeight="1" x14ac:dyDescent="0.25">
      <c r="A71" s="11" t="s">
        <v>308</v>
      </c>
      <c r="B71" s="12" t="s">
        <v>13</v>
      </c>
      <c r="C71" s="12"/>
      <c r="D71" s="11" t="s">
        <v>358</v>
      </c>
      <c r="E71" s="11" t="s">
        <v>307</v>
      </c>
      <c r="F71" s="11" t="s">
        <v>309</v>
      </c>
      <c r="G71" s="11" t="s">
        <v>68</v>
      </c>
      <c r="H71" s="11"/>
      <c r="I71" s="11" t="s">
        <v>345</v>
      </c>
      <c r="J71" s="12">
        <v>5</v>
      </c>
      <c r="K71" s="13"/>
      <c r="L71" s="14">
        <v>15130</v>
      </c>
      <c r="M71" s="15">
        <v>65</v>
      </c>
      <c r="N71" s="16"/>
      <c r="O71" s="16"/>
      <c r="P71" s="17">
        <v>5</v>
      </c>
      <c r="Q71" s="18"/>
      <c r="R71" s="18"/>
      <c r="S71" s="19">
        <v>1845417.5469449677</v>
      </c>
    </row>
    <row r="72" spans="1:19" ht="12.95" customHeight="1" x14ac:dyDescent="0.25">
      <c r="A72" s="11" t="s">
        <v>347</v>
      </c>
      <c r="B72" s="12" t="s">
        <v>12</v>
      </c>
      <c r="C72" s="12"/>
      <c r="D72" s="11" t="s">
        <v>369</v>
      </c>
      <c r="E72" s="11" t="s">
        <v>348</v>
      </c>
      <c r="F72" s="11" t="s">
        <v>70</v>
      </c>
      <c r="G72" s="11" t="s">
        <v>68</v>
      </c>
      <c r="H72" s="11"/>
      <c r="I72" s="11" t="s">
        <v>345</v>
      </c>
      <c r="J72" s="12">
        <v>5</v>
      </c>
      <c r="K72" s="13"/>
      <c r="L72" s="14">
        <v>19603</v>
      </c>
      <c r="M72" s="15">
        <v>53</v>
      </c>
      <c r="N72" s="16"/>
      <c r="O72" s="16"/>
      <c r="P72" s="17" t="s">
        <v>15</v>
      </c>
      <c r="Q72" s="18"/>
      <c r="R72" s="18"/>
      <c r="S72" s="19">
        <v>1400000</v>
      </c>
    </row>
    <row r="73" spans="1:19" ht="12.95" customHeight="1" x14ac:dyDescent="0.25">
      <c r="A73" s="11" t="s">
        <v>222</v>
      </c>
      <c r="B73" s="12" t="s">
        <v>12</v>
      </c>
      <c r="C73" s="12"/>
      <c r="D73" s="11" t="s">
        <v>367</v>
      </c>
      <c r="E73" s="11" t="s">
        <v>64</v>
      </c>
      <c r="F73" s="11" t="s">
        <v>71</v>
      </c>
      <c r="G73" s="11" t="s">
        <v>68</v>
      </c>
      <c r="H73" s="11"/>
      <c r="I73" s="11" t="s">
        <v>345</v>
      </c>
      <c r="J73" s="12">
        <v>8</v>
      </c>
      <c r="K73" s="13"/>
      <c r="L73" s="14">
        <v>19177</v>
      </c>
      <c r="M73" s="15">
        <v>54</v>
      </c>
      <c r="N73" s="16"/>
      <c r="O73" s="16"/>
      <c r="P73" s="17" t="s">
        <v>15</v>
      </c>
      <c r="Q73" s="18"/>
      <c r="R73" s="18"/>
      <c r="S73" s="19">
        <v>1500000</v>
      </c>
    </row>
    <row r="74" spans="1:19" ht="12.95" customHeight="1" x14ac:dyDescent="0.25">
      <c r="A74" s="11" t="s">
        <v>234</v>
      </c>
      <c r="B74" s="12" t="s">
        <v>12</v>
      </c>
      <c r="C74" s="12"/>
      <c r="D74" s="11" t="s">
        <v>373</v>
      </c>
      <c r="E74" s="11" t="s">
        <v>72</v>
      </c>
      <c r="F74" s="11" t="s">
        <v>70</v>
      </c>
      <c r="G74" s="11" t="s">
        <v>68</v>
      </c>
      <c r="H74" s="11"/>
      <c r="I74" s="11" t="s">
        <v>345</v>
      </c>
      <c r="J74" s="12">
        <v>4</v>
      </c>
      <c r="K74" s="13"/>
      <c r="L74" s="14">
        <v>16498</v>
      </c>
      <c r="M74" s="15">
        <v>61</v>
      </c>
      <c r="N74" s="16"/>
      <c r="O74" s="16"/>
      <c r="P74" s="17" t="s">
        <v>15</v>
      </c>
      <c r="Q74" s="18"/>
      <c r="R74" s="18"/>
      <c r="S74" s="19">
        <v>275542.96620789665</v>
      </c>
    </row>
    <row r="75" spans="1:19" ht="12.95" customHeight="1" x14ac:dyDescent="0.25">
      <c r="A75" s="11" t="s">
        <v>156</v>
      </c>
      <c r="B75" s="12" t="s">
        <v>13</v>
      </c>
      <c r="C75" s="12"/>
      <c r="D75" s="11" t="s">
        <v>371</v>
      </c>
      <c r="E75" s="11" t="s">
        <v>182</v>
      </c>
      <c r="F75" s="11" t="s">
        <v>23</v>
      </c>
      <c r="G75" s="11" t="s">
        <v>68</v>
      </c>
      <c r="H75" s="11"/>
      <c r="I75" s="11" t="s">
        <v>181</v>
      </c>
      <c r="J75" s="12">
        <v>9</v>
      </c>
      <c r="K75" s="13"/>
      <c r="L75" s="14">
        <v>23391</v>
      </c>
      <c r="M75" s="15">
        <v>42</v>
      </c>
      <c r="N75" s="16"/>
      <c r="O75" s="16"/>
      <c r="P75" s="17">
        <v>3</v>
      </c>
      <c r="Q75" s="18"/>
      <c r="R75" s="18"/>
      <c r="S75" s="19">
        <v>930000</v>
      </c>
    </row>
    <row r="76" spans="1:19" ht="12.95" customHeight="1" x14ac:dyDescent="0.25">
      <c r="A76" s="11" t="s">
        <v>59</v>
      </c>
      <c r="B76" s="12" t="s">
        <v>13</v>
      </c>
      <c r="C76" s="12"/>
      <c r="D76" s="11" t="s">
        <v>358</v>
      </c>
      <c r="E76" s="11" t="s">
        <v>57</v>
      </c>
      <c r="F76" s="11" t="s">
        <v>58</v>
      </c>
      <c r="G76" s="11" t="s">
        <v>68</v>
      </c>
      <c r="H76" s="11"/>
      <c r="I76" s="11" t="s">
        <v>69</v>
      </c>
      <c r="J76" s="12">
        <v>5</v>
      </c>
      <c r="K76" s="13"/>
      <c r="L76" s="14">
        <v>16026</v>
      </c>
      <c r="M76" s="15">
        <v>63</v>
      </c>
      <c r="N76" s="16"/>
      <c r="O76" s="16"/>
      <c r="P76" s="17">
        <v>7</v>
      </c>
      <c r="Q76" s="18"/>
      <c r="R76" s="18"/>
      <c r="S76" s="19">
        <v>378422.64988228405</v>
      </c>
    </row>
    <row r="77" spans="1:19" ht="12.95" customHeight="1" x14ac:dyDescent="0.25">
      <c r="A77" s="11" t="s">
        <v>277</v>
      </c>
      <c r="B77" s="12" t="s">
        <v>13</v>
      </c>
      <c r="C77" s="12"/>
      <c r="D77" s="11" t="s">
        <v>371</v>
      </c>
      <c r="E77" s="11" t="s">
        <v>275</v>
      </c>
      <c r="F77" s="11" t="s">
        <v>29</v>
      </c>
      <c r="G77" s="11" t="s">
        <v>68</v>
      </c>
      <c r="H77" s="11"/>
      <c r="I77" s="11" t="s">
        <v>181</v>
      </c>
      <c r="J77" s="12">
        <v>7</v>
      </c>
      <c r="K77" s="13"/>
      <c r="L77" s="14">
        <v>20798</v>
      </c>
      <c r="M77" s="15">
        <v>49</v>
      </c>
      <c r="N77" s="16"/>
      <c r="O77" s="16"/>
      <c r="P77" s="17">
        <v>8</v>
      </c>
      <c r="Q77" s="18"/>
      <c r="R77" s="18"/>
      <c r="S77" s="19">
        <v>950000</v>
      </c>
    </row>
    <row r="78" spans="1:19" ht="12.95" customHeight="1" x14ac:dyDescent="0.25">
      <c r="A78" s="11" t="s">
        <v>336</v>
      </c>
      <c r="B78" s="12" t="s">
        <v>13</v>
      </c>
      <c r="C78" s="12"/>
      <c r="D78" s="11" t="s">
        <v>371</v>
      </c>
      <c r="E78" s="11" t="s">
        <v>337</v>
      </c>
      <c r="F78" s="11" t="s">
        <v>179</v>
      </c>
      <c r="G78" s="11" t="s">
        <v>68</v>
      </c>
      <c r="H78" s="11"/>
      <c r="I78" s="11" t="s">
        <v>334</v>
      </c>
      <c r="J78" s="12">
        <v>3</v>
      </c>
      <c r="K78" s="13"/>
      <c r="L78" s="14">
        <v>15537</v>
      </c>
      <c r="M78" s="15">
        <v>64</v>
      </c>
      <c r="N78" s="16"/>
      <c r="O78" s="16"/>
      <c r="P78" s="17">
        <v>3</v>
      </c>
      <c r="Q78" s="18"/>
      <c r="R78" s="18"/>
      <c r="S78" s="19">
        <v>2513457.3289699107</v>
      </c>
    </row>
    <row r="79" spans="1:19" ht="12.95" customHeight="1" x14ac:dyDescent="0.25">
      <c r="A79" s="11" t="s">
        <v>214</v>
      </c>
      <c r="B79" s="12" t="s">
        <v>12</v>
      </c>
      <c r="C79" s="12"/>
      <c r="D79" s="11" t="s">
        <v>369</v>
      </c>
      <c r="E79" s="11" t="s">
        <v>213</v>
      </c>
      <c r="F79" s="11" t="s">
        <v>74</v>
      </c>
      <c r="G79" s="11" t="s">
        <v>68</v>
      </c>
      <c r="H79" s="11"/>
      <c r="I79" s="11" t="s">
        <v>345</v>
      </c>
      <c r="J79" s="12">
        <v>5</v>
      </c>
      <c r="K79" s="13"/>
      <c r="L79" s="14">
        <v>15924</v>
      </c>
      <c r="M79" s="15">
        <v>63</v>
      </c>
      <c r="N79" s="16"/>
      <c r="O79" s="16"/>
      <c r="P79" s="17" t="s">
        <v>15</v>
      </c>
      <c r="Q79" s="18"/>
      <c r="R79" s="18"/>
      <c r="S79" s="19">
        <v>1824498.5463960788</v>
      </c>
    </row>
    <row r="80" spans="1:19" ht="12.95" customHeight="1" x14ac:dyDescent="0.25">
      <c r="A80" s="11" t="s">
        <v>278</v>
      </c>
      <c r="B80" s="12" t="s">
        <v>13</v>
      </c>
      <c r="C80" s="12"/>
      <c r="D80" s="11" t="s">
        <v>371</v>
      </c>
      <c r="E80" s="11" t="s">
        <v>275</v>
      </c>
      <c r="F80" s="11" t="s">
        <v>23</v>
      </c>
      <c r="G80" s="11" t="s">
        <v>68</v>
      </c>
      <c r="H80" s="11"/>
      <c r="I80" s="11" t="s">
        <v>181</v>
      </c>
      <c r="J80" s="12">
        <v>7</v>
      </c>
      <c r="K80" s="13"/>
      <c r="L80" s="14">
        <v>20806</v>
      </c>
      <c r="M80" s="15">
        <v>49</v>
      </c>
      <c r="N80" s="16"/>
      <c r="O80" s="16"/>
      <c r="P80" s="17">
        <v>14</v>
      </c>
      <c r="Q80" s="18"/>
      <c r="R80" s="18"/>
      <c r="S80" s="19">
        <v>810000</v>
      </c>
    </row>
    <row r="81" spans="1:19" ht="12.95" customHeight="1" x14ac:dyDescent="0.25">
      <c r="A81" s="11" t="s">
        <v>205</v>
      </c>
      <c r="B81" s="12" t="s">
        <v>13</v>
      </c>
      <c r="C81" s="12"/>
      <c r="D81" s="11" t="s">
        <v>371</v>
      </c>
      <c r="E81" s="11" t="s">
        <v>184</v>
      </c>
      <c r="F81" s="11" t="s">
        <v>179</v>
      </c>
      <c r="G81" s="11" t="s">
        <v>68</v>
      </c>
      <c r="H81" s="11"/>
      <c r="I81" s="11" t="s">
        <v>181</v>
      </c>
      <c r="J81" s="12">
        <v>5</v>
      </c>
      <c r="K81" s="13"/>
      <c r="L81" s="14">
        <v>15654</v>
      </c>
      <c r="M81" s="15">
        <v>64</v>
      </c>
      <c r="N81" s="16"/>
      <c r="O81" s="16"/>
      <c r="P81" s="17">
        <v>3</v>
      </c>
      <c r="Q81" s="18"/>
      <c r="R81" s="18"/>
      <c r="S81" s="19">
        <v>816737.21889700682</v>
      </c>
    </row>
    <row r="82" spans="1:19" ht="12.95" customHeight="1" x14ac:dyDescent="0.25">
      <c r="A82" s="11" t="s">
        <v>196</v>
      </c>
      <c r="B82" s="12" t="s">
        <v>13</v>
      </c>
      <c r="C82" s="12"/>
      <c r="D82" s="11" t="s">
        <v>371</v>
      </c>
      <c r="E82" s="11" t="s">
        <v>20</v>
      </c>
      <c r="F82" s="11" t="s">
        <v>21</v>
      </c>
      <c r="G82" s="11" t="s">
        <v>68</v>
      </c>
      <c r="H82" s="11"/>
      <c r="I82" s="11" t="s">
        <v>181</v>
      </c>
      <c r="J82" s="12">
        <v>1</v>
      </c>
      <c r="K82" s="13"/>
      <c r="L82" s="14">
        <v>20481</v>
      </c>
      <c r="M82" s="15">
        <v>50</v>
      </c>
      <c r="N82" s="16"/>
      <c r="O82" s="16"/>
      <c r="P82" s="17">
        <v>13</v>
      </c>
      <c r="Q82" s="18"/>
      <c r="R82" s="18"/>
      <c r="S82" s="19">
        <v>830000</v>
      </c>
    </row>
    <row r="83" spans="1:19" ht="12.95" customHeight="1" x14ac:dyDescent="0.25">
      <c r="A83" s="11" t="s">
        <v>342</v>
      </c>
      <c r="B83" s="12" t="s">
        <v>13</v>
      </c>
      <c r="C83" s="12"/>
      <c r="D83" s="11" t="s">
        <v>358</v>
      </c>
      <c r="E83" s="11" t="s">
        <v>283</v>
      </c>
      <c r="F83" s="11" t="s">
        <v>343</v>
      </c>
      <c r="G83" s="11" t="s">
        <v>68</v>
      </c>
      <c r="H83" s="11"/>
      <c r="I83" s="11" t="s">
        <v>374</v>
      </c>
      <c r="J83" s="12">
        <v>7</v>
      </c>
      <c r="K83" s="13"/>
      <c r="L83" s="14">
        <v>16339</v>
      </c>
      <c r="M83" s="15">
        <v>62</v>
      </c>
      <c r="N83" s="16"/>
      <c r="O83" s="16"/>
      <c r="P83" s="17">
        <v>7</v>
      </c>
      <c r="Q83" s="18"/>
      <c r="R83" s="18"/>
      <c r="S83" s="19">
        <v>2464974.1197836478</v>
      </c>
    </row>
    <row r="84" spans="1:19" ht="12.95" customHeight="1" x14ac:dyDescent="0.25">
      <c r="A84" s="11" t="s">
        <v>299</v>
      </c>
      <c r="B84" s="12" t="s">
        <v>12</v>
      </c>
      <c r="C84" s="12"/>
      <c r="D84" s="11" t="s">
        <v>370</v>
      </c>
      <c r="E84" s="11" t="s">
        <v>247</v>
      </c>
      <c r="F84" s="11" t="s">
        <v>293</v>
      </c>
      <c r="G84" s="11" t="s">
        <v>68</v>
      </c>
      <c r="H84" s="11"/>
      <c r="I84" s="11" t="s">
        <v>345</v>
      </c>
      <c r="J84" s="12">
        <v>2</v>
      </c>
      <c r="K84" s="13"/>
      <c r="L84" s="14">
        <v>14931</v>
      </c>
      <c r="M84" s="15">
        <v>66</v>
      </c>
      <c r="N84" s="16"/>
      <c r="O84" s="16"/>
      <c r="P84" s="17">
        <v>5</v>
      </c>
      <c r="Q84" s="18"/>
      <c r="R84" s="18"/>
      <c r="S84" s="19">
        <v>894307.19225701166</v>
      </c>
    </row>
    <row r="85" spans="1:19" ht="12.95" customHeight="1" x14ac:dyDescent="0.25">
      <c r="A85" s="11" t="s">
        <v>124</v>
      </c>
      <c r="B85" s="12" t="s">
        <v>12</v>
      </c>
      <c r="C85" s="12"/>
      <c r="D85" s="11" t="s">
        <v>357</v>
      </c>
      <c r="E85" s="11" t="s">
        <v>125</v>
      </c>
      <c r="F85" s="11" t="s">
        <v>126</v>
      </c>
      <c r="G85" s="11" t="s">
        <v>68</v>
      </c>
      <c r="H85" s="11"/>
      <c r="I85" s="11" t="s">
        <v>63</v>
      </c>
      <c r="J85" s="12">
        <v>4</v>
      </c>
      <c r="K85" s="13"/>
      <c r="L85" s="14">
        <v>22737</v>
      </c>
      <c r="M85" s="15">
        <v>44</v>
      </c>
      <c r="N85" s="16"/>
      <c r="O85" s="16"/>
      <c r="P85" s="17" t="s">
        <v>15</v>
      </c>
      <c r="Q85" s="18"/>
      <c r="R85" s="18"/>
      <c r="S85" s="19">
        <v>1500000</v>
      </c>
    </row>
    <row r="86" spans="1:19" ht="12.95" customHeight="1" x14ac:dyDescent="0.25">
      <c r="A86" s="11" t="s">
        <v>102</v>
      </c>
      <c r="B86" s="12" t="s">
        <v>12</v>
      </c>
      <c r="C86" s="12"/>
      <c r="D86" s="11" t="s">
        <v>373</v>
      </c>
      <c r="E86" s="11" t="s">
        <v>103</v>
      </c>
      <c r="F86" s="11" t="s">
        <v>71</v>
      </c>
      <c r="G86" s="11" t="s">
        <v>68</v>
      </c>
      <c r="H86" s="11"/>
      <c r="I86" s="11" t="s">
        <v>69</v>
      </c>
      <c r="J86" s="12">
        <v>7</v>
      </c>
      <c r="K86" s="13"/>
      <c r="L86" s="14">
        <v>24402</v>
      </c>
      <c r="M86" s="15">
        <v>40</v>
      </c>
      <c r="N86" s="16"/>
      <c r="O86" s="16"/>
      <c r="P86" s="17" t="s">
        <v>15</v>
      </c>
      <c r="Q86" s="18"/>
      <c r="R86" s="18"/>
      <c r="S86" s="19">
        <v>1500000</v>
      </c>
    </row>
    <row r="87" spans="1:19" ht="12.95" customHeight="1" x14ac:dyDescent="0.25">
      <c r="A87" s="11" t="s">
        <v>93</v>
      </c>
      <c r="B87" s="12" t="s">
        <v>12</v>
      </c>
      <c r="C87" s="12"/>
      <c r="D87" s="11" t="s">
        <v>373</v>
      </c>
      <c r="E87" s="11" t="s">
        <v>92</v>
      </c>
      <c r="F87" s="11" t="s">
        <v>70</v>
      </c>
      <c r="G87" s="11" t="s">
        <v>68</v>
      </c>
      <c r="H87" s="11"/>
      <c r="I87" s="11" t="s">
        <v>69</v>
      </c>
      <c r="J87" s="12">
        <v>8</v>
      </c>
      <c r="K87" s="13"/>
      <c r="L87" s="14">
        <v>17451</v>
      </c>
      <c r="M87" s="15">
        <v>59</v>
      </c>
      <c r="N87" s="16"/>
      <c r="O87" s="16"/>
      <c r="P87" s="17" t="s">
        <v>15</v>
      </c>
      <c r="Q87" s="18"/>
      <c r="R87" s="18"/>
      <c r="S87" s="19">
        <v>1805640.3118942573</v>
      </c>
    </row>
    <row r="88" spans="1:19" ht="12.95" customHeight="1" x14ac:dyDescent="0.25">
      <c r="A88" s="11" t="s">
        <v>162</v>
      </c>
      <c r="B88" s="12" t="s">
        <v>13</v>
      </c>
      <c r="C88" s="12"/>
      <c r="D88" s="11" t="s">
        <v>371</v>
      </c>
      <c r="E88" s="11" t="s">
        <v>160</v>
      </c>
      <c r="F88" s="11" t="s">
        <v>179</v>
      </c>
      <c r="G88" s="11" t="s">
        <v>68</v>
      </c>
      <c r="H88" s="11"/>
      <c r="I88" s="11" t="s">
        <v>181</v>
      </c>
      <c r="J88" s="12">
        <v>6</v>
      </c>
      <c r="K88" s="13"/>
      <c r="L88" s="14">
        <v>16771</v>
      </c>
      <c r="M88" s="15">
        <v>61</v>
      </c>
      <c r="N88" s="16"/>
      <c r="O88" s="16"/>
      <c r="P88" s="17">
        <v>3</v>
      </c>
      <c r="Q88" s="18"/>
      <c r="R88" s="18"/>
      <c r="S88" s="19">
        <v>1423243.9794789208</v>
      </c>
    </row>
    <row r="89" spans="1:19" ht="12.95" customHeight="1" x14ac:dyDescent="0.25">
      <c r="A89" s="11" t="s">
        <v>100</v>
      </c>
      <c r="B89" s="12" t="s">
        <v>12</v>
      </c>
      <c r="C89" s="12"/>
      <c r="D89" s="11" t="s">
        <v>373</v>
      </c>
      <c r="E89" s="11" t="s">
        <v>101</v>
      </c>
      <c r="F89" s="11" t="s">
        <v>67</v>
      </c>
      <c r="G89" s="11" t="s">
        <v>68</v>
      </c>
      <c r="H89" s="11"/>
      <c r="I89" s="11" t="s">
        <v>69</v>
      </c>
      <c r="J89" s="12">
        <v>4</v>
      </c>
      <c r="K89" s="13"/>
      <c r="L89" s="14">
        <v>23734</v>
      </c>
      <c r="M89" s="15">
        <v>41</v>
      </c>
      <c r="N89" s="16"/>
      <c r="O89" s="16"/>
      <c r="P89" s="17" t="s">
        <v>15</v>
      </c>
      <c r="Q89" s="18"/>
      <c r="R89" s="18"/>
      <c r="S89" s="19">
        <v>1500000</v>
      </c>
    </row>
    <row r="90" spans="1:19" ht="12.95" customHeight="1" x14ac:dyDescent="0.25">
      <c r="A90" s="11" t="s">
        <v>153</v>
      </c>
      <c r="B90" s="12" t="s">
        <v>13</v>
      </c>
      <c r="C90" s="12"/>
      <c r="D90" s="11" t="s">
        <v>358</v>
      </c>
      <c r="E90" s="11" t="s">
        <v>105</v>
      </c>
      <c r="F90" s="11" t="s">
        <v>154</v>
      </c>
      <c r="G90" s="11" t="s">
        <v>68</v>
      </c>
      <c r="H90" s="11"/>
      <c r="I90" s="11" t="s">
        <v>63</v>
      </c>
      <c r="J90" s="12">
        <v>3</v>
      </c>
      <c r="K90" s="13"/>
      <c r="L90" s="14">
        <v>17105</v>
      </c>
      <c r="M90" s="15">
        <v>60</v>
      </c>
      <c r="N90" s="16"/>
      <c r="O90" s="16"/>
      <c r="P90" s="17">
        <v>13</v>
      </c>
      <c r="Q90" s="18"/>
      <c r="R90" s="18"/>
      <c r="S90" s="19">
        <v>595735.65674015146</v>
      </c>
    </row>
    <row r="91" spans="1:19" ht="12.95" customHeight="1" x14ac:dyDescent="0.25">
      <c r="A91" s="11" t="s">
        <v>341</v>
      </c>
      <c r="B91" s="12" t="s">
        <v>13</v>
      </c>
      <c r="C91" s="12"/>
      <c r="D91" s="11" t="s">
        <v>360</v>
      </c>
      <c r="E91" s="11" t="s">
        <v>133</v>
      </c>
      <c r="F91" s="11" t="s">
        <v>28</v>
      </c>
      <c r="G91" s="11" t="s">
        <v>68</v>
      </c>
      <c r="H91" s="11"/>
      <c r="I91" s="11" t="s">
        <v>334</v>
      </c>
      <c r="J91" s="12">
        <v>7</v>
      </c>
      <c r="K91" s="13"/>
      <c r="L91" s="14">
        <v>17960</v>
      </c>
      <c r="M91" s="15">
        <v>57</v>
      </c>
      <c r="N91" s="16"/>
      <c r="O91" s="16"/>
      <c r="P91" s="17">
        <v>3</v>
      </c>
      <c r="Q91" s="18"/>
      <c r="R91" s="18"/>
      <c r="S91" s="19">
        <v>264861.46980520606</v>
      </c>
    </row>
    <row r="92" spans="1:19" ht="12.95" customHeight="1" x14ac:dyDescent="0.25">
      <c r="A92" s="11" t="s">
        <v>248</v>
      </c>
      <c r="B92" s="12" t="s">
        <v>12</v>
      </c>
      <c r="C92" s="12"/>
      <c r="D92" s="11" t="s">
        <v>370</v>
      </c>
      <c r="E92" s="11" t="s">
        <v>249</v>
      </c>
      <c r="F92" s="11" t="s">
        <v>70</v>
      </c>
      <c r="G92" s="11" t="s">
        <v>68</v>
      </c>
      <c r="H92" s="11"/>
      <c r="I92" s="11" t="s">
        <v>345</v>
      </c>
      <c r="J92" s="12">
        <v>9</v>
      </c>
      <c r="K92" s="13"/>
      <c r="L92" s="14">
        <v>17678</v>
      </c>
      <c r="M92" s="15">
        <v>58</v>
      </c>
      <c r="N92" s="16"/>
      <c r="O92" s="16"/>
      <c r="P92" s="17" t="s">
        <v>15</v>
      </c>
      <c r="Q92" s="18"/>
      <c r="R92" s="18"/>
      <c r="S92" s="19">
        <v>821405.08400231658</v>
      </c>
    </row>
    <row r="93" spans="1:19" ht="12.95" customHeight="1" x14ac:dyDescent="0.25">
      <c r="A93" s="11" t="s">
        <v>300</v>
      </c>
      <c r="B93" s="12" t="s">
        <v>13</v>
      </c>
      <c r="C93" s="12"/>
      <c r="D93" s="11" t="s">
        <v>370</v>
      </c>
      <c r="E93" s="11" t="s">
        <v>247</v>
      </c>
      <c r="F93" s="11" t="s">
        <v>34</v>
      </c>
      <c r="G93" s="11" t="s">
        <v>68</v>
      </c>
      <c r="H93" s="11"/>
      <c r="I93" s="11" t="s">
        <v>345</v>
      </c>
      <c r="J93" s="12">
        <v>2</v>
      </c>
      <c r="K93" s="13"/>
      <c r="L93" s="14">
        <v>16401</v>
      </c>
      <c r="M93" s="15">
        <v>62</v>
      </c>
      <c r="N93" s="16"/>
      <c r="O93" s="16"/>
      <c r="P93" s="17">
        <v>7</v>
      </c>
      <c r="Q93" s="18"/>
      <c r="R93" s="18"/>
      <c r="S93" s="19">
        <v>1611699.8306218158</v>
      </c>
    </row>
    <row r="94" spans="1:19" ht="12.95" customHeight="1" x14ac:dyDescent="0.25">
      <c r="A94" s="11" t="s">
        <v>273</v>
      </c>
      <c r="B94" s="12" t="s">
        <v>13</v>
      </c>
      <c r="C94" s="12"/>
      <c r="D94" s="11" t="s">
        <v>371</v>
      </c>
      <c r="E94" s="11" t="s">
        <v>77</v>
      </c>
      <c r="F94" s="11" t="s">
        <v>23</v>
      </c>
      <c r="G94" s="11" t="s">
        <v>68</v>
      </c>
      <c r="H94" s="11"/>
      <c r="I94" s="11" t="s">
        <v>181</v>
      </c>
      <c r="J94" s="12">
        <v>0</v>
      </c>
      <c r="K94" s="13"/>
      <c r="L94" s="14">
        <v>20454</v>
      </c>
      <c r="M94" s="15">
        <v>50</v>
      </c>
      <c r="N94" s="16"/>
      <c r="O94" s="16"/>
      <c r="P94" s="17">
        <v>8</v>
      </c>
      <c r="Q94" s="18"/>
      <c r="R94" s="18"/>
      <c r="S94" s="19">
        <v>475000</v>
      </c>
    </row>
    <row r="95" spans="1:19" ht="12.95" customHeight="1" x14ac:dyDescent="0.25">
      <c r="A95" s="11" t="s">
        <v>251</v>
      </c>
      <c r="B95" s="12" t="s">
        <v>12</v>
      </c>
      <c r="C95" s="12"/>
      <c r="D95" s="11" t="s">
        <v>357</v>
      </c>
      <c r="E95" s="11" t="s">
        <v>250</v>
      </c>
      <c r="F95" s="11" t="s">
        <v>67</v>
      </c>
      <c r="G95" s="11" t="s">
        <v>68</v>
      </c>
      <c r="H95" s="11"/>
      <c r="I95" s="11" t="s">
        <v>345</v>
      </c>
      <c r="J95" s="12">
        <v>9</v>
      </c>
      <c r="K95" s="13"/>
      <c r="L95" s="14">
        <v>18753</v>
      </c>
      <c r="M95" s="15">
        <v>55</v>
      </c>
      <c r="N95" s="16"/>
      <c r="O95" s="16"/>
      <c r="P95" s="17" t="s">
        <v>15</v>
      </c>
      <c r="Q95" s="18"/>
      <c r="R95" s="18"/>
      <c r="S95" s="19">
        <v>1450000</v>
      </c>
    </row>
    <row r="96" spans="1:19" ht="12.95" customHeight="1" x14ac:dyDescent="0.25">
      <c r="A96" s="11" t="s">
        <v>340</v>
      </c>
      <c r="B96" s="12" t="s">
        <v>13</v>
      </c>
      <c r="C96" s="12"/>
      <c r="D96" s="11" t="s">
        <v>360</v>
      </c>
      <c r="E96" s="11" t="s">
        <v>339</v>
      </c>
      <c r="F96" s="11" t="s">
        <v>37</v>
      </c>
      <c r="G96" s="11" t="s">
        <v>68</v>
      </c>
      <c r="H96" s="11"/>
      <c r="I96" s="11" t="s">
        <v>334</v>
      </c>
      <c r="J96" s="12">
        <v>5</v>
      </c>
      <c r="K96" s="13"/>
      <c r="L96" s="14">
        <v>18845</v>
      </c>
      <c r="M96" s="15">
        <v>55</v>
      </c>
      <c r="N96" s="16"/>
      <c r="O96" s="16"/>
      <c r="P96" s="17">
        <v>3</v>
      </c>
      <c r="Q96" s="18"/>
      <c r="R96" s="18"/>
      <c r="S96" s="19">
        <v>505640.75992888008</v>
      </c>
    </row>
    <row r="97" spans="1:19" ht="12.95" customHeight="1" x14ac:dyDescent="0.25">
      <c r="A97" s="11" t="s">
        <v>203</v>
      </c>
      <c r="B97" s="12" t="s">
        <v>13</v>
      </c>
      <c r="C97" s="12"/>
      <c r="D97" s="11" t="s">
        <v>357</v>
      </c>
      <c r="E97" s="11" t="s">
        <v>202</v>
      </c>
      <c r="F97" s="11" t="s">
        <v>204</v>
      </c>
      <c r="G97" s="11" t="s">
        <v>68</v>
      </c>
      <c r="H97" s="11"/>
      <c r="I97" s="11" t="s">
        <v>181</v>
      </c>
      <c r="J97" s="12">
        <v>7</v>
      </c>
      <c r="K97" s="13"/>
      <c r="L97" s="14">
        <v>23594</v>
      </c>
      <c r="M97" s="15">
        <v>42</v>
      </c>
      <c r="N97" s="16"/>
      <c r="O97" s="16"/>
      <c r="P97" s="17">
        <v>8</v>
      </c>
      <c r="Q97" s="18"/>
      <c r="R97" s="18"/>
      <c r="S97" s="19">
        <v>520000</v>
      </c>
    </row>
    <row r="98" spans="1:19" ht="12.95" customHeight="1" x14ac:dyDescent="0.25">
      <c r="A98" s="11" t="s">
        <v>167</v>
      </c>
      <c r="B98" s="12" t="s">
        <v>13</v>
      </c>
      <c r="C98" s="12"/>
      <c r="D98" s="11" t="s">
        <v>358</v>
      </c>
      <c r="E98" s="11" t="s">
        <v>56</v>
      </c>
      <c r="F98" s="11" t="s">
        <v>165</v>
      </c>
      <c r="G98" s="11" t="s">
        <v>1</v>
      </c>
      <c r="H98" s="11"/>
      <c r="I98" s="11" t="s">
        <v>63</v>
      </c>
      <c r="J98" s="12">
        <v>4</v>
      </c>
      <c r="K98" s="13"/>
      <c r="L98" s="14">
        <v>22150</v>
      </c>
      <c r="M98" s="15">
        <v>46</v>
      </c>
      <c r="N98" s="16"/>
      <c r="O98" s="16"/>
      <c r="P98" s="17">
        <v>3</v>
      </c>
      <c r="Q98" s="18"/>
      <c r="R98" s="18"/>
      <c r="S98" s="19">
        <v>890000</v>
      </c>
    </row>
    <row r="99" spans="1:19" ht="12.95" customHeight="1" x14ac:dyDescent="0.25">
      <c r="A99" s="11" t="s">
        <v>394</v>
      </c>
      <c r="B99" s="12" t="s">
        <v>13</v>
      </c>
      <c r="C99" s="12"/>
      <c r="D99" s="11" t="s">
        <v>369</v>
      </c>
      <c r="E99" s="11" t="s">
        <v>208</v>
      </c>
      <c r="F99" s="11" t="s">
        <v>395</v>
      </c>
      <c r="G99" s="11" t="s">
        <v>1</v>
      </c>
      <c r="H99" s="11"/>
      <c r="I99" s="11" t="s">
        <v>345</v>
      </c>
      <c r="J99" s="12">
        <v>8</v>
      </c>
      <c r="K99" s="13"/>
      <c r="L99" s="14">
        <v>18512</v>
      </c>
      <c r="M99" s="15">
        <v>56</v>
      </c>
      <c r="N99" s="16"/>
      <c r="O99" s="16"/>
      <c r="P99" s="17">
        <v>7</v>
      </c>
      <c r="Q99" s="18"/>
      <c r="R99" s="18"/>
      <c r="S99" s="19">
        <v>1120581.4880862818</v>
      </c>
    </row>
    <row r="100" spans="1:19" ht="12.95" customHeight="1" x14ac:dyDescent="0.25">
      <c r="A100" s="11" t="s">
        <v>390</v>
      </c>
      <c r="B100" s="12" t="s">
        <v>12</v>
      </c>
      <c r="C100" s="12"/>
      <c r="D100" s="11" t="s">
        <v>368</v>
      </c>
      <c r="E100" s="11" t="s">
        <v>391</v>
      </c>
      <c r="F100" s="11" t="s">
        <v>221</v>
      </c>
      <c r="G100" s="11" t="s">
        <v>1</v>
      </c>
      <c r="H100" s="11"/>
      <c r="I100" s="11" t="s">
        <v>345</v>
      </c>
      <c r="J100" s="12">
        <v>3</v>
      </c>
      <c r="K100" s="13"/>
      <c r="L100" s="14">
        <v>16730</v>
      </c>
      <c r="M100" s="15">
        <v>61</v>
      </c>
      <c r="N100" s="16"/>
      <c r="O100" s="16"/>
      <c r="P100" s="17" t="s">
        <v>15</v>
      </c>
      <c r="Q100" s="18"/>
      <c r="R100" s="18"/>
      <c r="S100" s="19">
        <v>816737.21889700682</v>
      </c>
    </row>
    <row r="101" spans="1:19" ht="12.95" customHeight="1" x14ac:dyDescent="0.25">
      <c r="A101" s="11" t="s">
        <v>289</v>
      </c>
      <c r="B101" s="12" t="s">
        <v>13</v>
      </c>
      <c r="C101" s="12"/>
      <c r="D101" s="11" t="s">
        <v>368</v>
      </c>
      <c r="E101" s="11" t="s">
        <v>233</v>
      </c>
      <c r="F101" s="11" t="s">
        <v>290</v>
      </c>
      <c r="G101" s="11" t="s">
        <v>68</v>
      </c>
      <c r="H101" s="11"/>
      <c r="I101" s="11" t="s">
        <v>345</v>
      </c>
      <c r="J101" s="12">
        <v>7</v>
      </c>
      <c r="K101" s="13"/>
      <c r="L101" s="14">
        <v>15357</v>
      </c>
      <c r="M101" s="15">
        <v>64</v>
      </c>
      <c r="N101" s="16"/>
      <c r="O101" s="16"/>
      <c r="P101" s="17">
        <v>7</v>
      </c>
      <c r="Q101" s="18"/>
      <c r="R101" s="18"/>
      <c r="S101" s="19">
        <v>873614.30029772455</v>
      </c>
    </row>
    <row r="102" spans="1:19" ht="12.95" customHeight="1" x14ac:dyDescent="0.25">
      <c r="A102" s="11" t="s">
        <v>150</v>
      </c>
      <c r="B102" s="12" t="s">
        <v>12</v>
      </c>
      <c r="C102" s="12"/>
      <c r="D102" s="11" t="s">
        <v>358</v>
      </c>
      <c r="E102" s="11" t="s">
        <v>54</v>
      </c>
      <c r="F102" s="11" t="s">
        <v>71</v>
      </c>
      <c r="G102" s="11" t="s">
        <v>68</v>
      </c>
      <c r="H102" s="11"/>
      <c r="I102" s="11" t="s">
        <v>63</v>
      </c>
      <c r="J102" s="12">
        <v>6</v>
      </c>
      <c r="K102" s="13"/>
      <c r="L102" s="14">
        <v>16881</v>
      </c>
      <c r="M102" s="15">
        <v>60</v>
      </c>
      <c r="N102" s="16"/>
      <c r="O102" s="16"/>
      <c r="P102" s="17" t="s">
        <v>15</v>
      </c>
      <c r="Q102" s="18"/>
      <c r="R102" s="18"/>
      <c r="S102" s="19">
        <v>2666487.8480982888</v>
      </c>
    </row>
    <row r="103" spans="1:19" ht="12.95" customHeight="1" x14ac:dyDescent="0.25">
      <c r="A103" s="11" t="s">
        <v>271</v>
      </c>
      <c r="B103" s="12" t="s">
        <v>13</v>
      </c>
      <c r="C103" s="12"/>
      <c r="D103" s="11" t="s">
        <v>371</v>
      </c>
      <c r="E103" s="11" t="s">
        <v>269</v>
      </c>
      <c r="F103" s="11" t="s">
        <v>23</v>
      </c>
      <c r="G103" s="11" t="s">
        <v>68</v>
      </c>
      <c r="H103" s="11"/>
      <c r="I103" s="11" t="s">
        <v>181</v>
      </c>
      <c r="J103" s="12">
        <v>2</v>
      </c>
      <c r="K103" s="13"/>
      <c r="L103" s="14">
        <v>21629</v>
      </c>
      <c r="M103" s="15">
        <v>47</v>
      </c>
      <c r="N103" s="16"/>
      <c r="O103" s="16"/>
      <c r="P103" s="17">
        <v>8</v>
      </c>
      <c r="Q103" s="18"/>
      <c r="R103" s="18"/>
      <c r="S103" s="19">
        <v>480000</v>
      </c>
    </row>
    <row r="104" spans="1:19" ht="12.95" customHeight="1" x14ac:dyDescent="0.25">
      <c r="A104" s="11" t="s">
        <v>316</v>
      </c>
      <c r="B104" s="12" t="s">
        <v>12</v>
      </c>
      <c r="C104" s="12"/>
      <c r="D104" s="11" t="s">
        <v>370</v>
      </c>
      <c r="E104" s="11" t="s">
        <v>317</v>
      </c>
      <c r="F104" s="11" t="s">
        <v>67</v>
      </c>
      <c r="G104" s="11" t="s">
        <v>68</v>
      </c>
      <c r="H104" s="11"/>
      <c r="I104" s="11" t="s">
        <v>345</v>
      </c>
      <c r="J104" s="12">
        <v>2</v>
      </c>
      <c r="K104" s="13"/>
      <c r="L104" s="14">
        <v>22366</v>
      </c>
      <c r="M104" s="15">
        <v>45</v>
      </c>
      <c r="N104" s="16"/>
      <c r="O104" s="16"/>
      <c r="P104" s="17" t="s">
        <v>16</v>
      </c>
      <c r="Q104" s="18"/>
      <c r="R104" s="18"/>
      <c r="S104" s="19">
        <v>5000000</v>
      </c>
    </row>
    <row r="105" spans="1:19" ht="12.95" customHeight="1" x14ac:dyDescent="0.25">
      <c r="A105" s="11" t="s">
        <v>245</v>
      </c>
      <c r="B105" s="12" t="s">
        <v>12</v>
      </c>
      <c r="C105" s="12"/>
      <c r="D105" s="11" t="s">
        <v>370</v>
      </c>
      <c r="E105" s="11" t="s">
        <v>244</v>
      </c>
      <c r="F105" s="11" t="s">
        <v>67</v>
      </c>
      <c r="G105" s="11" t="s">
        <v>68</v>
      </c>
      <c r="H105" s="11"/>
      <c r="I105" s="11" t="s">
        <v>345</v>
      </c>
      <c r="J105" s="12">
        <v>0</v>
      </c>
      <c r="K105" s="13"/>
      <c r="L105" s="14">
        <v>21621</v>
      </c>
      <c r="M105" s="15">
        <v>47</v>
      </c>
      <c r="N105" s="16"/>
      <c r="O105" s="16"/>
      <c r="P105" s="17" t="s">
        <v>15</v>
      </c>
      <c r="Q105" s="18"/>
      <c r="R105" s="18"/>
      <c r="S105" s="19">
        <v>1500000</v>
      </c>
    </row>
    <row r="106" spans="1:19" ht="12.95" customHeight="1" x14ac:dyDescent="0.25">
      <c r="A106" s="11" t="s">
        <v>168</v>
      </c>
      <c r="B106" s="12" t="s">
        <v>13</v>
      </c>
      <c r="C106" s="12"/>
      <c r="D106" s="11" t="s">
        <v>358</v>
      </c>
      <c r="E106" s="11" t="s">
        <v>56</v>
      </c>
      <c r="F106" s="11" t="s">
        <v>169</v>
      </c>
      <c r="G106" s="11" t="s">
        <v>68</v>
      </c>
      <c r="H106" s="11"/>
      <c r="I106" s="11" t="s">
        <v>63</v>
      </c>
      <c r="J106" s="12">
        <v>4</v>
      </c>
      <c r="K106" s="13"/>
      <c r="L106" s="14">
        <v>17204</v>
      </c>
      <c r="M106" s="15">
        <v>59</v>
      </c>
      <c r="N106" s="16"/>
      <c r="O106" s="16"/>
      <c r="P106" s="17">
        <v>3</v>
      </c>
      <c r="Q106" s="18"/>
      <c r="R106" s="18"/>
      <c r="S106" s="19">
        <v>1410950.3051938245</v>
      </c>
    </row>
    <row r="107" spans="1:19" ht="12.95" customHeight="1" x14ac:dyDescent="0.25">
      <c r="A107" s="11" t="s">
        <v>201</v>
      </c>
      <c r="B107" s="12" t="s">
        <v>13</v>
      </c>
      <c r="C107" s="12"/>
      <c r="D107" s="11" t="s">
        <v>357</v>
      </c>
      <c r="E107" s="11" t="s">
        <v>129</v>
      </c>
      <c r="F107" s="11" t="s">
        <v>28</v>
      </c>
      <c r="G107" s="11" t="s">
        <v>68</v>
      </c>
      <c r="H107" s="11"/>
      <c r="I107" s="11" t="s">
        <v>181</v>
      </c>
      <c r="J107" s="12">
        <v>4</v>
      </c>
      <c r="K107" s="13"/>
      <c r="L107" s="14">
        <v>15514</v>
      </c>
      <c r="M107" s="15">
        <v>64</v>
      </c>
      <c r="N107" s="16"/>
      <c r="O107" s="16"/>
      <c r="P107" s="17">
        <v>3</v>
      </c>
      <c r="Q107" s="18"/>
      <c r="R107" s="18"/>
      <c r="S107" s="19">
        <v>1052434.3597510101</v>
      </c>
    </row>
    <row r="108" spans="1:19" ht="12.95" customHeight="1" x14ac:dyDescent="0.25">
      <c r="A108" s="11" t="s">
        <v>121</v>
      </c>
      <c r="B108" s="12" t="s">
        <v>13</v>
      </c>
      <c r="C108" s="12"/>
      <c r="D108" s="11" t="s">
        <v>358</v>
      </c>
      <c r="E108" s="11" t="s">
        <v>120</v>
      </c>
      <c r="F108" s="11" t="s">
        <v>44</v>
      </c>
      <c r="G108" s="11" t="s">
        <v>68</v>
      </c>
      <c r="H108" s="11"/>
      <c r="I108" s="11" t="s">
        <v>63</v>
      </c>
      <c r="J108" s="12">
        <v>3</v>
      </c>
      <c r="K108" s="13"/>
      <c r="L108" s="14">
        <v>17800</v>
      </c>
      <c r="M108" s="15">
        <v>58</v>
      </c>
      <c r="N108" s="16"/>
      <c r="O108" s="16"/>
      <c r="P108" s="17">
        <v>14</v>
      </c>
      <c r="Q108" s="18"/>
      <c r="R108" s="18"/>
      <c r="S108" s="19">
        <v>1416619.6807862464</v>
      </c>
    </row>
    <row r="109" spans="1:19" ht="12.95" customHeight="1" x14ac:dyDescent="0.25">
      <c r="A109" s="11" t="s">
        <v>45</v>
      </c>
      <c r="B109" s="12" t="s">
        <v>13</v>
      </c>
      <c r="C109" s="12"/>
      <c r="D109" s="11" t="s">
        <v>358</v>
      </c>
      <c r="E109" s="11" t="s">
        <v>104</v>
      </c>
      <c r="F109" s="11" t="s">
        <v>43</v>
      </c>
      <c r="G109" s="11" t="s">
        <v>68</v>
      </c>
      <c r="H109" s="11"/>
      <c r="I109" s="11" t="s">
        <v>69</v>
      </c>
      <c r="J109" s="12">
        <v>1</v>
      </c>
      <c r="K109" s="13"/>
      <c r="L109" s="14">
        <v>16764</v>
      </c>
      <c r="M109" s="15">
        <v>61</v>
      </c>
      <c r="N109" s="16"/>
      <c r="O109" s="16"/>
      <c r="P109" s="17">
        <v>13</v>
      </c>
      <c r="Q109" s="18"/>
      <c r="R109" s="18"/>
      <c r="S109" s="19">
        <v>535898.02916499879</v>
      </c>
    </row>
    <row r="110" spans="1:19" ht="12.95" customHeight="1" x14ac:dyDescent="0.25">
      <c r="A110" s="11" t="s">
        <v>113</v>
      </c>
      <c r="B110" s="12" t="s">
        <v>13</v>
      </c>
      <c r="C110" s="12"/>
      <c r="D110" s="11" t="s">
        <v>358</v>
      </c>
      <c r="E110" s="11" t="s">
        <v>104</v>
      </c>
      <c r="F110" s="11" t="s">
        <v>43</v>
      </c>
      <c r="G110" s="11" t="s">
        <v>68</v>
      </c>
      <c r="H110" s="11"/>
      <c r="I110" s="11" t="s">
        <v>63</v>
      </c>
      <c r="J110" s="12">
        <v>1</v>
      </c>
      <c r="K110" s="13"/>
      <c r="L110" s="14">
        <v>13713</v>
      </c>
      <c r="M110" s="15">
        <v>69</v>
      </c>
      <c r="N110" s="16"/>
      <c r="O110" s="16"/>
      <c r="P110" s="17">
        <v>14</v>
      </c>
      <c r="Q110" s="18"/>
      <c r="R110" s="18"/>
      <c r="S110" s="19">
        <v>618047.05213997862</v>
      </c>
    </row>
    <row r="111" spans="1:19" ht="12.95" customHeight="1" x14ac:dyDescent="0.25">
      <c r="A111" s="11" t="s">
        <v>146</v>
      </c>
      <c r="B111" s="12" t="s">
        <v>12</v>
      </c>
      <c r="C111" s="12"/>
      <c r="D111" s="11" t="s">
        <v>358</v>
      </c>
      <c r="E111" s="11" t="s">
        <v>53</v>
      </c>
      <c r="F111" s="11" t="s">
        <v>71</v>
      </c>
      <c r="G111" s="11" t="s">
        <v>68</v>
      </c>
      <c r="H111" s="11"/>
      <c r="I111" s="11" t="s">
        <v>63</v>
      </c>
      <c r="J111" s="12">
        <v>0</v>
      </c>
      <c r="K111" s="13"/>
      <c r="L111" s="14">
        <v>14626</v>
      </c>
      <c r="M111" s="15">
        <v>66</v>
      </c>
      <c r="N111" s="16"/>
      <c r="O111" s="16"/>
      <c r="P111" s="17" t="s">
        <v>15</v>
      </c>
      <c r="Q111" s="18"/>
      <c r="R111" s="18"/>
      <c r="S111" s="19">
        <v>488701.13541540032</v>
      </c>
    </row>
    <row r="112" spans="1:19" ht="12.95" customHeight="1" x14ac:dyDescent="0.25">
      <c r="A112" s="11" t="s">
        <v>46</v>
      </c>
      <c r="B112" s="12" t="s">
        <v>13</v>
      </c>
      <c r="C112" s="12"/>
      <c r="D112" s="11" t="s">
        <v>358</v>
      </c>
      <c r="E112" s="11" t="s">
        <v>104</v>
      </c>
      <c r="F112" s="11" t="s">
        <v>47</v>
      </c>
      <c r="G112" s="11" t="s">
        <v>68</v>
      </c>
      <c r="H112" s="11"/>
      <c r="I112" s="11" t="s">
        <v>69</v>
      </c>
      <c r="J112" s="12">
        <v>1</v>
      </c>
      <c r="K112" s="13"/>
      <c r="L112" s="14">
        <v>15433</v>
      </c>
      <c r="M112" s="15">
        <v>64</v>
      </c>
      <c r="N112" s="16"/>
      <c r="O112" s="16"/>
      <c r="P112" s="17">
        <v>7</v>
      </c>
      <c r="Q112" s="18"/>
      <c r="R112" s="18"/>
      <c r="S112" s="19">
        <v>1381666.523795116</v>
      </c>
    </row>
    <row r="113" spans="1:19" ht="12.95" customHeight="1" x14ac:dyDescent="0.25">
      <c r="A113" s="11" t="s">
        <v>272</v>
      </c>
      <c r="B113" s="12" t="s">
        <v>13</v>
      </c>
      <c r="C113" s="12"/>
      <c r="D113" s="11" t="s">
        <v>371</v>
      </c>
      <c r="E113" s="11" t="s">
        <v>269</v>
      </c>
      <c r="F113" s="11" t="s">
        <v>187</v>
      </c>
      <c r="G113" s="11" t="s">
        <v>68</v>
      </c>
      <c r="H113" s="11"/>
      <c r="I113" s="11" t="s">
        <v>181</v>
      </c>
      <c r="J113" s="12">
        <v>2</v>
      </c>
      <c r="K113" s="13"/>
      <c r="L113" s="14">
        <v>21169</v>
      </c>
      <c r="M113" s="15">
        <v>48</v>
      </c>
      <c r="N113" s="16"/>
      <c r="O113" s="16"/>
      <c r="P113" s="17">
        <v>8</v>
      </c>
      <c r="Q113" s="18"/>
      <c r="R113" s="18"/>
      <c r="S113" s="19">
        <v>490000</v>
      </c>
    </row>
    <row r="114" spans="1:19" ht="12.95" customHeight="1" x14ac:dyDescent="0.25">
      <c r="A114" s="11" t="s">
        <v>138</v>
      </c>
      <c r="B114" s="12" t="s">
        <v>12</v>
      </c>
      <c r="C114" s="12"/>
      <c r="D114" s="11" t="s">
        <v>360</v>
      </c>
      <c r="E114" s="11" t="s">
        <v>137</v>
      </c>
      <c r="F114" s="11" t="s">
        <v>70</v>
      </c>
      <c r="G114" s="11" t="s">
        <v>68</v>
      </c>
      <c r="H114" s="11"/>
      <c r="I114" s="11" t="s">
        <v>63</v>
      </c>
      <c r="J114" s="12">
        <v>8</v>
      </c>
      <c r="K114" s="13"/>
      <c r="L114" s="14">
        <v>16730</v>
      </c>
      <c r="M114" s="15">
        <v>61</v>
      </c>
      <c r="N114" s="16"/>
      <c r="O114" s="16"/>
      <c r="P114" s="17" t="s">
        <v>15</v>
      </c>
      <c r="Q114" s="18"/>
      <c r="R114" s="18"/>
      <c r="S114" s="19">
        <v>784062.17978667538</v>
      </c>
    </row>
    <row r="115" spans="1:19" ht="12.95" customHeight="1" x14ac:dyDescent="0.25">
      <c r="A115" s="11" t="s">
        <v>398</v>
      </c>
      <c r="B115" s="12" t="s">
        <v>13</v>
      </c>
      <c r="C115" s="12"/>
      <c r="D115" s="11" t="s">
        <v>360</v>
      </c>
      <c r="E115" s="11" t="s">
        <v>399</v>
      </c>
      <c r="F115" s="11" t="s">
        <v>155</v>
      </c>
      <c r="G115" s="11" t="s">
        <v>1</v>
      </c>
      <c r="H115" s="11"/>
      <c r="I115" s="11" t="s">
        <v>63</v>
      </c>
      <c r="J115" s="12">
        <v>0</v>
      </c>
      <c r="K115" s="13"/>
      <c r="L115" s="14">
        <v>18332</v>
      </c>
      <c r="M115" s="15">
        <v>56</v>
      </c>
      <c r="N115" s="16"/>
      <c r="O115" s="16"/>
      <c r="P115" s="17">
        <v>14</v>
      </c>
      <c r="Q115" s="18"/>
      <c r="R115" s="18"/>
      <c r="S115" s="19">
        <v>1340591.5141207855</v>
      </c>
    </row>
    <row r="116" spans="1:19" ht="12.95" customHeight="1" x14ac:dyDescent="0.25">
      <c r="A116" s="11" t="s">
        <v>215</v>
      </c>
      <c r="B116" s="12" t="s">
        <v>12</v>
      </c>
      <c r="C116" s="12"/>
      <c r="D116" s="11" t="s">
        <v>369</v>
      </c>
      <c r="E116" s="11" t="s">
        <v>216</v>
      </c>
      <c r="F116" s="11" t="s">
        <v>71</v>
      </c>
      <c r="G116" s="11" t="s">
        <v>1</v>
      </c>
      <c r="H116" s="11"/>
      <c r="I116" s="11" t="s">
        <v>345</v>
      </c>
      <c r="J116" s="12">
        <v>2</v>
      </c>
      <c r="K116" s="13"/>
      <c r="L116" s="14">
        <v>23837</v>
      </c>
      <c r="M116" s="15">
        <v>41</v>
      </c>
      <c r="N116" s="16"/>
      <c r="O116" s="16"/>
      <c r="P116" s="17" t="s">
        <v>15</v>
      </c>
      <c r="Q116" s="18"/>
      <c r="R116" s="18"/>
      <c r="S116" s="19">
        <v>1500000</v>
      </c>
    </row>
    <row r="117" spans="1:19" ht="12.95" customHeight="1" x14ac:dyDescent="0.25">
      <c r="A117" s="11" t="s">
        <v>61</v>
      </c>
      <c r="B117" s="12" t="s">
        <v>12</v>
      </c>
      <c r="C117" s="12"/>
      <c r="D117" s="11" t="s">
        <v>373</v>
      </c>
      <c r="E117" s="11" t="s">
        <v>0</v>
      </c>
      <c r="F117" s="11" t="s">
        <v>62</v>
      </c>
      <c r="G117" s="11" t="s">
        <v>68</v>
      </c>
      <c r="H117" s="11"/>
      <c r="I117" s="11" t="s">
        <v>69</v>
      </c>
      <c r="J117" s="12">
        <v>0</v>
      </c>
      <c r="K117" s="13"/>
      <c r="L117" s="14">
        <v>22238</v>
      </c>
      <c r="M117" s="15">
        <v>46</v>
      </c>
      <c r="N117" s="16"/>
      <c r="O117" s="16"/>
      <c r="P117" s="17" t="s">
        <v>16</v>
      </c>
      <c r="Q117" s="18"/>
      <c r="R117" s="18"/>
      <c r="S117" s="19">
        <v>5000000</v>
      </c>
    </row>
    <row r="118" spans="1:19" ht="12.95" customHeight="1" x14ac:dyDescent="0.25">
      <c r="A118" s="11" t="s">
        <v>171</v>
      </c>
      <c r="B118" s="12" t="s">
        <v>12</v>
      </c>
      <c r="C118" s="12"/>
      <c r="D118" s="11" t="s">
        <v>358</v>
      </c>
      <c r="E118" s="11" t="s">
        <v>57</v>
      </c>
      <c r="F118" s="11" t="s">
        <v>172</v>
      </c>
      <c r="G118" s="11" t="s">
        <v>68</v>
      </c>
      <c r="H118" s="11"/>
      <c r="I118" s="11" t="s">
        <v>170</v>
      </c>
      <c r="J118" s="12">
        <v>5</v>
      </c>
      <c r="K118" s="13"/>
      <c r="L118" s="14">
        <v>19947</v>
      </c>
      <c r="M118" s="15">
        <v>52</v>
      </c>
      <c r="N118" s="16"/>
      <c r="O118" s="16"/>
      <c r="P118" s="17" t="s">
        <v>15</v>
      </c>
      <c r="Q118" s="18"/>
      <c r="R118" s="18"/>
      <c r="S118" s="19">
        <v>1500000</v>
      </c>
    </row>
    <row r="119" spans="1:19" ht="12.95" customHeight="1" x14ac:dyDescent="0.25">
      <c r="A119" s="11" t="s">
        <v>78</v>
      </c>
      <c r="B119" s="12" t="s">
        <v>12</v>
      </c>
      <c r="C119" s="12"/>
      <c r="D119" s="11" t="s">
        <v>371</v>
      </c>
      <c r="E119" s="11" t="s">
        <v>79</v>
      </c>
      <c r="F119" s="11" t="s">
        <v>94</v>
      </c>
      <c r="G119" s="11" t="s">
        <v>68</v>
      </c>
      <c r="H119" s="11"/>
      <c r="I119" s="11" t="s">
        <v>181</v>
      </c>
      <c r="J119" s="12">
        <v>6</v>
      </c>
      <c r="K119" s="13"/>
      <c r="L119" s="14">
        <v>25295</v>
      </c>
      <c r="M119" s="15">
        <v>37</v>
      </c>
      <c r="N119" s="16"/>
      <c r="O119" s="16"/>
      <c r="P119" s="17" t="s">
        <v>15</v>
      </c>
      <c r="Q119" s="18"/>
      <c r="R119" s="18"/>
      <c r="S119" s="19">
        <v>800000</v>
      </c>
    </row>
    <row r="120" spans="1:19" ht="12.95" customHeight="1" x14ac:dyDescent="0.25">
      <c r="A120" s="11" t="s">
        <v>344</v>
      </c>
      <c r="B120" s="12" t="s">
        <v>13</v>
      </c>
      <c r="C120" s="12"/>
      <c r="D120" s="11" t="s">
        <v>358</v>
      </c>
      <c r="E120" s="11" t="s">
        <v>283</v>
      </c>
      <c r="F120" s="11" t="s">
        <v>333</v>
      </c>
      <c r="G120" s="11" t="s">
        <v>68</v>
      </c>
      <c r="H120" s="11"/>
      <c r="I120" s="11" t="s">
        <v>374</v>
      </c>
      <c r="J120" s="12">
        <v>7</v>
      </c>
      <c r="K120" s="13"/>
      <c r="L120" s="14">
        <v>16888</v>
      </c>
      <c r="M120" s="15">
        <v>60</v>
      </c>
      <c r="N120" s="16"/>
      <c r="O120" s="16"/>
      <c r="P120" s="17">
        <v>7</v>
      </c>
      <c r="Q120" s="18"/>
      <c r="R120" s="18"/>
      <c r="S120" s="19">
        <v>1663716.3046442226</v>
      </c>
    </row>
    <row r="121" spans="1:19" ht="12.95" customHeight="1" x14ac:dyDescent="0.25">
      <c r="A121" s="11" t="s">
        <v>4</v>
      </c>
      <c r="B121" s="12" t="s">
        <v>13</v>
      </c>
      <c r="C121" s="12"/>
      <c r="D121" s="11" t="s">
        <v>373</v>
      </c>
      <c r="E121" s="11" t="s">
        <v>91</v>
      </c>
      <c r="F121" s="11" t="s">
        <v>5</v>
      </c>
      <c r="G121" s="11" t="s">
        <v>68</v>
      </c>
      <c r="H121" s="11"/>
      <c r="I121" s="11" t="s">
        <v>69</v>
      </c>
      <c r="J121" s="12">
        <v>4</v>
      </c>
      <c r="K121" s="13"/>
      <c r="L121" s="14">
        <v>17811</v>
      </c>
      <c r="M121" s="15">
        <v>58</v>
      </c>
      <c r="N121" s="16"/>
      <c r="O121" s="16"/>
      <c r="P121" s="17">
        <v>13</v>
      </c>
      <c r="Q121" s="18"/>
      <c r="R121" s="18"/>
      <c r="S121" s="19">
        <v>2539245.7168120844</v>
      </c>
    </row>
    <row r="122" spans="1:19" ht="12.95" customHeight="1" x14ac:dyDescent="0.25">
      <c r="A122" s="11" t="s">
        <v>98</v>
      </c>
      <c r="B122" s="12" t="s">
        <v>12</v>
      </c>
      <c r="C122" s="12"/>
      <c r="D122" s="11" t="s">
        <v>373</v>
      </c>
      <c r="E122" s="11" t="s">
        <v>99</v>
      </c>
      <c r="F122" s="11" t="s">
        <v>71</v>
      </c>
      <c r="G122" s="11" t="s">
        <v>68</v>
      </c>
      <c r="H122" s="11"/>
      <c r="I122" s="11" t="s">
        <v>69</v>
      </c>
      <c r="J122" s="12">
        <v>7</v>
      </c>
      <c r="K122" s="13"/>
      <c r="L122" s="14">
        <v>21775</v>
      </c>
      <c r="M122" s="15">
        <v>47</v>
      </c>
      <c r="N122" s="16"/>
      <c r="O122" s="16"/>
      <c r="P122" s="17" t="s">
        <v>15</v>
      </c>
      <c r="Q122" s="18"/>
      <c r="R122" s="18"/>
      <c r="S122" s="19">
        <v>1500000</v>
      </c>
    </row>
    <row r="123" spans="1:19" ht="12.95" customHeight="1" x14ac:dyDescent="0.25">
      <c r="A123" s="11" t="s">
        <v>304</v>
      </c>
      <c r="B123" s="12" t="s">
        <v>13</v>
      </c>
      <c r="C123" s="12"/>
      <c r="D123" s="11" t="s">
        <v>358</v>
      </c>
      <c r="E123" s="11" t="s">
        <v>303</v>
      </c>
      <c r="F123" s="11" t="s">
        <v>116</v>
      </c>
      <c r="G123" s="11" t="s">
        <v>68</v>
      </c>
      <c r="H123" s="11"/>
      <c r="I123" s="11" t="s">
        <v>345</v>
      </c>
      <c r="J123" s="12">
        <v>2</v>
      </c>
      <c r="K123" s="13"/>
      <c r="L123" s="14">
        <v>15750</v>
      </c>
      <c r="M123" s="15">
        <v>63</v>
      </c>
      <c r="N123" s="16"/>
      <c r="O123" s="16"/>
      <c r="P123" s="17">
        <v>14</v>
      </c>
      <c r="Q123" s="18"/>
      <c r="R123" s="18"/>
      <c r="S123" s="19">
        <v>1189961.2662387688</v>
      </c>
    </row>
    <row r="124" spans="1:19" ht="12.95" customHeight="1" x14ac:dyDescent="0.25">
      <c r="A124" s="11" t="s">
        <v>229</v>
      </c>
      <c r="B124" s="12" t="s">
        <v>12</v>
      </c>
      <c r="C124" s="12"/>
      <c r="D124" s="11" t="s">
        <v>358</v>
      </c>
      <c r="E124" s="11" t="s">
        <v>230</v>
      </c>
      <c r="F124" s="11" t="s">
        <v>71</v>
      </c>
      <c r="G124" s="11" t="s">
        <v>68</v>
      </c>
      <c r="H124" s="11"/>
      <c r="I124" s="11" t="s">
        <v>345</v>
      </c>
      <c r="J124" s="12">
        <v>4</v>
      </c>
      <c r="K124" s="13"/>
      <c r="L124" s="14">
        <v>25546</v>
      </c>
      <c r="M124" s="15">
        <v>36</v>
      </c>
      <c r="N124" s="16"/>
      <c r="O124" s="16"/>
      <c r="P124" s="17" t="s">
        <v>15</v>
      </c>
      <c r="Q124" s="18"/>
      <c r="R124" s="18"/>
      <c r="S124" s="19">
        <v>800000</v>
      </c>
    </row>
    <row r="125" spans="1:19" ht="12.95" customHeight="1" x14ac:dyDescent="0.25">
      <c r="A125" s="11" t="s">
        <v>301</v>
      </c>
      <c r="B125" s="12" t="s">
        <v>13</v>
      </c>
      <c r="C125" s="12"/>
      <c r="D125" s="11" t="s">
        <v>370</v>
      </c>
      <c r="E125" s="11" t="s">
        <v>247</v>
      </c>
      <c r="F125" s="11" t="s">
        <v>294</v>
      </c>
      <c r="G125" s="11" t="s">
        <v>68</v>
      </c>
      <c r="H125" s="11"/>
      <c r="I125" s="11" t="s">
        <v>345</v>
      </c>
      <c r="J125" s="12">
        <v>2</v>
      </c>
      <c r="K125" s="13"/>
      <c r="L125" s="14">
        <v>13906</v>
      </c>
      <c r="M125" s="15">
        <v>68</v>
      </c>
      <c r="N125" s="16"/>
      <c r="O125" s="16"/>
      <c r="P125" s="17">
        <v>14</v>
      </c>
      <c r="Q125" s="18"/>
      <c r="R125" s="18"/>
      <c r="S125" s="19">
        <v>1623885.8448408879</v>
      </c>
    </row>
    <row r="126" spans="1:19" ht="12.95" customHeight="1" x14ac:dyDescent="0.25">
      <c r="A126" s="11" t="s">
        <v>322</v>
      </c>
      <c r="B126" s="12" t="s">
        <v>12</v>
      </c>
      <c r="C126" s="12"/>
      <c r="D126" s="11" t="s">
        <v>367</v>
      </c>
      <c r="E126" s="11" t="s">
        <v>280</v>
      </c>
      <c r="F126" s="11" t="s">
        <v>323</v>
      </c>
      <c r="G126" s="11" t="s">
        <v>68</v>
      </c>
      <c r="H126" s="11"/>
      <c r="I126" s="11" t="s">
        <v>345</v>
      </c>
      <c r="J126" s="12">
        <v>9</v>
      </c>
      <c r="K126" s="13"/>
      <c r="L126" s="14">
        <v>15719</v>
      </c>
      <c r="M126" s="15">
        <v>63</v>
      </c>
      <c r="N126" s="16"/>
      <c r="O126" s="16"/>
      <c r="P126" s="17" t="s">
        <v>16</v>
      </c>
      <c r="Q126" s="18"/>
      <c r="R126" s="18"/>
      <c r="S126" s="19">
        <v>5000000</v>
      </c>
    </row>
    <row r="127" spans="1:19" ht="12.95" customHeight="1" x14ac:dyDescent="0.25">
      <c r="A127" s="11" t="s">
        <v>302</v>
      </c>
      <c r="B127" s="12" t="s">
        <v>13</v>
      </c>
      <c r="C127" s="12"/>
      <c r="D127" s="11" t="s">
        <v>370</v>
      </c>
      <c r="E127" s="11" t="s">
        <v>247</v>
      </c>
      <c r="F127" s="11" t="s">
        <v>294</v>
      </c>
      <c r="G127" s="11" t="s">
        <v>68</v>
      </c>
      <c r="H127" s="11"/>
      <c r="I127" s="11" t="s">
        <v>345</v>
      </c>
      <c r="J127" s="12">
        <v>2</v>
      </c>
      <c r="K127" s="13"/>
      <c r="L127" s="14">
        <v>17071</v>
      </c>
      <c r="M127" s="15">
        <v>60</v>
      </c>
      <c r="N127" s="16"/>
      <c r="O127" s="16"/>
      <c r="P127" s="17">
        <v>14</v>
      </c>
      <c r="Q127" s="18"/>
      <c r="R127" s="18"/>
      <c r="S127" s="19">
        <v>1771468.9900787687</v>
      </c>
    </row>
    <row r="128" spans="1:19" ht="12.95" customHeight="1" x14ac:dyDescent="0.25">
      <c r="A128" s="11" t="s">
        <v>261</v>
      </c>
      <c r="B128" s="12" t="s">
        <v>13</v>
      </c>
      <c r="C128" s="12"/>
      <c r="D128" s="11" t="s">
        <v>369</v>
      </c>
      <c r="E128" s="11" t="s">
        <v>208</v>
      </c>
      <c r="F128" s="11" t="s">
        <v>151</v>
      </c>
      <c r="G128" s="11" t="s">
        <v>68</v>
      </c>
      <c r="H128" s="11"/>
      <c r="I128" s="11" t="s">
        <v>345</v>
      </c>
      <c r="J128" s="12">
        <v>8</v>
      </c>
      <c r="K128" s="13"/>
      <c r="L128" s="14">
        <v>16249</v>
      </c>
      <c r="M128" s="15">
        <v>62</v>
      </c>
      <c r="N128" s="16"/>
      <c r="O128" s="16"/>
      <c r="P128" s="17">
        <v>7</v>
      </c>
      <c r="Q128" s="18"/>
      <c r="R128" s="18"/>
      <c r="S128" s="19">
        <v>488701.13541540032</v>
      </c>
    </row>
    <row r="129" spans="1:19" ht="12.95" customHeight="1" x14ac:dyDescent="0.25">
      <c r="A129" s="11" t="s">
        <v>328</v>
      </c>
      <c r="B129" s="12" t="s">
        <v>12</v>
      </c>
      <c r="C129" s="12"/>
      <c r="D129" s="11" t="s">
        <v>368</v>
      </c>
      <c r="E129" s="11" t="s">
        <v>284</v>
      </c>
      <c r="F129" s="11" t="s">
        <v>329</v>
      </c>
      <c r="G129" s="11" t="s">
        <v>68</v>
      </c>
      <c r="H129" s="11"/>
      <c r="I129" s="11" t="s">
        <v>345</v>
      </c>
      <c r="J129" s="12">
        <v>0</v>
      </c>
      <c r="K129" s="13"/>
      <c r="L129" s="14">
        <v>15534</v>
      </c>
      <c r="M129" s="15">
        <v>64</v>
      </c>
      <c r="N129" s="16"/>
      <c r="O129" s="16"/>
      <c r="P129" s="17" t="s">
        <v>16</v>
      </c>
      <c r="Q129" s="18"/>
      <c r="R129" s="18"/>
      <c r="S129" s="19">
        <v>5000000</v>
      </c>
    </row>
    <row r="130" spans="1:19" ht="12.95" customHeight="1" x14ac:dyDescent="0.25">
      <c r="A130" s="11" t="s">
        <v>189</v>
      </c>
      <c r="B130" s="12" t="s">
        <v>13</v>
      </c>
      <c r="C130" s="12"/>
      <c r="D130" s="11" t="s">
        <v>371</v>
      </c>
      <c r="E130" s="11" t="s">
        <v>188</v>
      </c>
      <c r="F130" s="11" t="s">
        <v>157</v>
      </c>
      <c r="G130" s="11" t="s">
        <v>68</v>
      </c>
      <c r="H130" s="11"/>
      <c r="I130" s="11" t="s">
        <v>181</v>
      </c>
      <c r="J130" s="12">
        <v>9</v>
      </c>
      <c r="K130" s="13"/>
      <c r="L130" s="14">
        <v>16288</v>
      </c>
      <c r="M130" s="15">
        <v>62</v>
      </c>
      <c r="N130" s="16"/>
      <c r="O130" s="16"/>
      <c r="P130" s="17">
        <v>7</v>
      </c>
      <c r="Q130" s="18"/>
      <c r="R130" s="18"/>
      <c r="S130" s="19">
        <v>1381666.523795116</v>
      </c>
    </row>
    <row r="131" spans="1:19" ht="12.95" customHeight="1" x14ac:dyDescent="0.25">
      <c r="A131" s="11" t="s">
        <v>48</v>
      </c>
      <c r="B131" s="12" t="s">
        <v>13</v>
      </c>
      <c r="C131" s="12"/>
      <c r="D131" s="11" t="s">
        <v>358</v>
      </c>
      <c r="E131" s="11" t="s">
        <v>104</v>
      </c>
      <c r="F131" s="11" t="s">
        <v>39</v>
      </c>
      <c r="G131" s="11" t="s">
        <v>68</v>
      </c>
      <c r="H131" s="11"/>
      <c r="I131" s="11" t="s">
        <v>69</v>
      </c>
      <c r="J131" s="12">
        <v>1</v>
      </c>
      <c r="K131" s="13"/>
      <c r="L131" s="14">
        <v>14463</v>
      </c>
      <c r="M131" s="15">
        <v>67</v>
      </c>
      <c r="N131" s="16"/>
      <c r="O131" s="16"/>
      <c r="P131" s="17">
        <v>13</v>
      </c>
      <c r="Q131" s="18"/>
      <c r="R131" s="18"/>
      <c r="S131" s="19">
        <v>2090256.880664807</v>
      </c>
    </row>
    <row r="132" spans="1:19" ht="12.95" customHeight="1" x14ac:dyDescent="0.25">
      <c r="A132" s="11" t="s">
        <v>212</v>
      </c>
      <c r="B132" s="12" t="s">
        <v>12</v>
      </c>
      <c r="C132" s="12"/>
      <c r="D132" s="11" t="s">
        <v>369</v>
      </c>
      <c r="E132" s="11" t="s">
        <v>211</v>
      </c>
      <c r="F132" s="11" t="s">
        <v>350</v>
      </c>
      <c r="G132" s="11" t="s">
        <v>68</v>
      </c>
      <c r="H132" s="11"/>
      <c r="I132" s="11" t="s">
        <v>345</v>
      </c>
      <c r="J132" s="12">
        <v>0</v>
      </c>
      <c r="K132" s="13"/>
      <c r="L132" s="14">
        <v>19227</v>
      </c>
      <c r="M132" s="15">
        <v>54</v>
      </c>
      <c r="N132" s="16"/>
      <c r="O132" s="16"/>
      <c r="P132" s="17" t="s">
        <v>15</v>
      </c>
      <c r="Q132" s="18"/>
      <c r="R132" s="18"/>
      <c r="S132" s="19">
        <v>1500000</v>
      </c>
    </row>
    <row r="133" spans="1:19" ht="12.95" customHeight="1" x14ac:dyDescent="0.25">
      <c r="A133" s="11" t="s">
        <v>173</v>
      </c>
      <c r="B133" s="12" t="s">
        <v>13</v>
      </c>
      <c r="C133" s="12"/>
      <c r="D133" s="11" t="s">
        <v>358</v>
      </c>
      <c r="E133" s="11" t="s">
        <v>174</v>
      </c>
      <c r="F133" s="11" t="s">
        <v>175</v>
      </c>
      <c r="G133" s="11" t="s">
        <v>68</v>
      </c>
      <c r="H133" s="11"/>
      <c r="I133" s="11" t="s">
        <v>170</v>
      </c>
      <c r="J133" s="12">
        <v>9</v>
      </c>
      <c r="K133" s="13"/>
      <c r="L133" s="14">
        <v>16375</v>
      </c>
      <c r="M133" s="15">
        <v>62</v>
      </c>
      <c r="N133" s="16"/>
      <c r="O133" s="16"/>
      <c r="P133" s="17">
        <v>7</v>
      </c>
      <c r="Q133" s="18"/>
      <c r="R133" s="18"/>
      <c r="S133" s="19">
        <v>1120581.4880862818</v>
      </c>
    </row>
    <row r="134" spans="1:19" ht="12.95" customHeight="1" x14ac:dyDescent="0.25">
      <c r="A134" s="11" t="s">
        <v>274</v>
      </c>
      <c r="B134" s="12" t="s">
        <v>13</v>
      </c>
      <c r="C134" s="12"/>
      <c r="D134" s="11" t="s">
        <v>371</v>
      </c>
      <c r="E134" s="11" t="s">
        <v>77</v>
      </c>
      <c r="F134" s="11" t="s">
        <v>23</v>
      </c>
      <c r="G134" s="11" t="s">
        <v>68</v>
      </c>
      <c r="H134" s="11"/>
      <c r="I134" s="11" t="s">
        <v>181</v>
      </c>
      <c r="J134" s="12">
        <v>0</v>
      </c>
      <c r="K134" s="13"/>
      <c r="L134" s="14">
        <v>22100</v>
      </c>
      <c r="M134" s="15">
        <v>46</v>
      </c>
      <c r="N134" s="16"/>
      <c r="O134" s="16"/>
      <c r="P134" s="17">
        <v>3</v>
      </c>
      <c r="Q134" s="18"/>
      <c r="R134" s="18"/>
      <c r="S134" s="19">
        <v>500000</v>
      </c>
    </row>
    <row r="135" spans="1:19" ht="12.95" customHeight="1" x14ac:dyDescent="0.25">
      <c r="A135" s="11" t="s">
        <v>50</v>
      </c>
      <c r="B135" s="12" t="s">
        <v>13</v>
      </c>
      <c r="C135" s="12"/>
      <c r="D135" s="11" t="s">
        <v>358</v>
      </c>
      <c r="E135" s="11" t="s">
        <v>51</v>
      </c>
      <c r="F135" s="11" t="s">
        <v>52</v>
      </c>
      <c r="G135" s="11" t="s">
        <v>68</v>
      </c>
      <c r="H135" s="11"/>
      <c r="I135" s="11" t="s">
        <v>69</v>
      </c>
      <c r="J135" s="12">
        <v>9</v>
      </c>
      <c r="K135" s="13"/>
      <c r="L135" s="14">
        <v>15246</v>
      </c>
      <c r="M135" s="15">
        <v>65</v>
      </c>
      <c r="N135" s="16"/>
      <c r="O135" s="16"/>
      <c r="P135" s="17">
        <v>13</v>
      </c>
      <c r="Q135" s="18"/>
      <c r="R135" s="18"/>
      <c r="S135" s="19">
        <v>573721.03551082499</v>
      </c>
    </row>
    <row r="136" spans="1:19" ht="12.95" customHeight="1" x14ac:dyDescent="0.25">
      <c r="A136" s="11" t="s">
        <v>318</v>
      </c>
      <c r="B136" s="12" t="s">
        <v>12</v>
      </c>
      <c r="C136" s="12"/>
      <c r="D136" s="11" t="s">
        <v>370</v>
      </c>
      <c r="E136" s="11" t="s">
        <v>266</v>
      </c>
      <c r="F136" s="11" t="s">
        <v>319</v>
      </c>
      <c r="G136" s="11" t="s">
        <v>68</v>
      </c>
      <c r="H136" s="11"/>
      <c r="I136" s="11" t="s">
        <v>345</v>
      </c>
      <c r="J136" s="12">
        <v>3</v>
      </c>
      <c r="K136" s="13"/>
      <c r="L136" s="14">
        <v>19261</v>
      </c>
      <c r="M136" s="15">
        <v>54</v>
      </c>
      <c r="N136" s="16"/>
      <c r="O136" s="16"/>
      <c r="P136" s="17" t="s">
        <v>16</v>
      </c>
      <c r="Q136" s="18"/>
      <c r="R136" s="18"/>
      <c r="S136" s="19">
        <v>5000000</v>
      </c>
    </row>
    <row r="137" spans="1:19" ht="12.95" customHeight="1" x14ac:dyDescent="0.25">
      <c r="A137" s="11" t="s">
        <v>185</v>
      </c>
      <c r="B137" s="12" t="s">
        <v>12</v>
      </c>
      <c r="C137" s="12"/>
      <c r="D137" s="11" t="s">
        <v>371</v>
      </c>
      <c r="E137" s="11" t="s">
        <v>186</v>
      </c>
      <c r="F137" s="11" t="s">
        <v>70</v>
      </c>
      <c r="G137" s="11" t="s">
        <v>68</v>
      </c>
      <c r="H137" s="11"/>
      <c r="I137" s="11" t="s">
        <v>181</v>
      </c>
      <c r="J137" s="12">
        <v>1</v>
      </c>
      <c r="K137" s="13"/>
      <c r="L137" s="14">
        <v>17083</v>
      </c>
      <c r="M137" s="15">
        <v>60</v>
      </c>
      <c r="N137" s="16"/>
      <c r="O137" s="16"/>
      <c r="P137" s="17" t="s">
        <v>15</v>
      </c>
      <c r="Q137" s="18"/>
      <c r="R137" s="18"/>
      <c r="S137" s="19">
        <v>302671.61097976234</v>
      </c>
    </row>
    <row r="138" spans="1:19" ht="12.95" customHeight="1" x14ac:dyDescent="0.25">
      <c r="A138" s="11" t="s">
        <v>292</v>
      </c>
      <c r="B138" s="12" t="s">
        <v>13</v>
      </c>
      <c r="C138" s="12"/>
      <c r="D138" s="11" t="s">
        <v>370</v>
      </c>
      <c r="E138" s="11" t="s">
        <v>241</v>
      </c>
      <c r="F138" s="11" t="s">
        <v>293</v>
      </c>
      <c r="G138" s="11" t="s">
        <v>68</v>
      </c>
      <c r="H138" s="11"/>
      <c r="I138" s="11" t="s">
        <v>345</v>
      </c>
      <c r="J138" s="12">
        <v>3</v>
      </c>
      <c r="K138" s="13"/>
      <c r="L138" s="14">
        <v>16353</v>
      </c>
      <c r="M138" s="15">
        <v>62</v>
      </c>
      <c r="N138" s="16"/>
      <c r="O138" s="16"/>
      <c r="P138" s="17">
        <v>7</v>
      </c>
      <c r="Q138" s="18"/>
      <c r="R138" s="18"/>
      <c r="S138" s="19">
        <v>1537712.9010086488</v>
      </c>
    </row>
    <row r="139" spans="1:19" ht="12.95" customHeight="1" x14ac:dyDescent="0.25">
      <c r="A139" s="11" t="s">
        <v>400</v>
      </c>
      <c r="B139" s="12" t="s">
        <v>13</v>
      </c>
      <c r="C139" s="12"/>
      <c r="D139" s="11" t="s">
        <v>358</v>
      </c>
      <c r="E139" s="11" t="s">
        <v>388</v>
      </c>
      <c r="F139" s="11" t="s">
        <v>401</v>
      </c>
      <c r="G139" s="11" t="s">
        <v>1</v>
      </c>
      <c r="H139" s="11"/>
      <c r="I139" s="11" t="s">
        <v>63</v>
      </c>
      <c r="J139" s="12">
        <v>7</v>
      </c>
      <c r="K139" s="13"/>
      <c r="L139" s="14">
        <v>17266</v>
      </c>
      <c r="M139" s="15">
        <v>59</v>
      </c>
      <c r="N139" s="16"/>
      <c r="O139" s="16"/>
      <c r="P139" s="17">
        <v>7</v>
      </c>
      <c r="Q139" s="18"/>
      <c r="R139" s="18"/>
      <c r="S139" s="19">
        <v>282328.04295388894</v>
      </c>
    </row>
    <row r="140" spans="1:19" ht="12.95" customHeight="1" x14ac:dyDescent="0.25">
      <c r="A140" s="11" t="s">
        <v>163</v>
      </c>
      <c r="B140" s="12" t="s">
        <v>13</v>
      </c>
      <c r="C140" s="12"/>
      <c r="D140" s="11" t="s">
        <v>373</v>
      </c>
      <c r="E140" s="11" t="s">
        <v>97</v>
      </c>
      <c r="F140" s="11" t="s">
        <v>106</v>
      </c>
      <c r="G140" s="11" t="s">
        <v>68</v>
      </c>
      <c r="H140" s="11"/>
      <c r="I140" s="11" t="s">
        <v>69</v>
      </c>
      <c r="J140" s="12">
        <v>5</v>
      </c>
      <c r="K140" s="13"/>
      <c r="L140" s="14">
        <v>19048</v>
      </c>
      <c r="M140" s="15">
        <v>54</v>
      </c>
      <c r="N140" s="16"/>
      <c r="O140" s="16"/>
      <c r="P140" s="17">
        <v>3</v>
      </c>
      <c r="Q140" s="18"/>
      <c r="R140" s="18"/>
      <c r="S140" s="19">
        <v>1219196.5045276724</v>
      </c>
    </row>
    <row r="141" spans="1:19" ht="12.95" customHeight="1" x14ac:dyDescent="0.25">
      <c r="A141" s="11" t="s">
        <v>258</v>
      </c>
      <c r="B141" s="12" t="s">
        <v>13</v>
      </c>
      <c r="C141" s="12"/>
      <c r="D141" s="11" t="s">
        <v>369</v>
      </c>
      <c r="E141" s="11" t="s">
        <v>351</v>
      </c>
      <c r="F141" s="11" t="s">
        <v>259</v>
      </c>
      <c r="G141" s="11" t="s">
        <v>68</v>
      </c>
      <c r="H141" s="11"/>
      <c r="I141" s="11" t="s">
        <v>345</v>
      </c>
      <c r="J141" s="12">
        <v>7</v>
      </c>
      <c r="K141" s="13"/>
      <c r="L141" s="14">
        <v>22227</v>
      </c>
      <c r="M141" s="15">
        <v>46</v>
      </c>
      <c r="N141" s="16"/>
      <c r="O141" s="16"/>
      <c r="P141" s="17">
        <v>7</v>
      </c>
      <c r="Q141" s="18"/>
      <c r="R141" s="18"/>
      <c r="S141" s="19">
        <v>850000</v>
      </c>
    </row>
    <row r="142" spans="1:19" ht="12.95" customHeight="1" x14ac:dyDescent="0.25">
      <c r="A142" s="11" t="s">
        <v>127</v>
      </c>
      <c r="B142" s="12" t="s">
        <v>12</v>
      </c>
      <c r="C142" s="12"/>
      <c r="D142" s="11" t="s">
        <v>360</v>
      </c>
      <c r="E142" s="11" t="s">
        <v>128</v>
      </c>
      <c r="F142" s="11" t="s">
        <v>73</v>
      </c>
      <c r="G142" s="11" t="s">
        <v>68</v>
      </c>
      <c r="H142" s="11"/>
      <c r="I142" s="11" t="s">
        <v>63</v>
      </c>
      <c r="J142" s="12">
        <v>2</v>
      </c>
      <c r="K142" s="13"/>
      <c r="L142" s="14">
        <v>16354</v>
      </c>
      <c r="M142" s="15">
        <v>62</v>
      </c>
      <c r="N142" s="16"/>
      <c r="O142" s="16"/>
      <c r="P142" s="17" t="s">
        <v>15</v>
      </c>
      <c r="Q142" s="18"/>
      <c r="R142" s="18"/>
      <c r="S142" s="19">
        <v>816737.21889700682</v>
      </c>
    </row>
    <row r="143" spans="1:19" ht="12.95" customHeight="1" x14ac:dyDescent="0.25">
      <c r="A143" s="11" t="s">
        <v>320</v>
      </c>
      <c r="B143" s="12" t="s">
        <v>12</v>
      </c>
      <c r="C143" s="12"/>
      <c r="D143" s="11" t="s">
        <v>366</v>
      </c>
      <c r="E143" s="11" t="s">
        <v>217</v>
      </c>
      <c r="F143" s="11" t="s">
        <v>321</v>
      </c>
      <c r="G143" s="11" t="s">
        <v>68</v>
      </c>
      <c r="H143" s="11"/>
      <c r="I143" s="11" t="s">
        <v>345</v>
      </c>
      <c r="J143" s="12">
        <v>6</v>
      </c>
      <c r="K143" s="13"/>
      <c r="L143" s="14">
        <v>14609</v>
      </c>
      <c r="M143" s="15">
        <v>66</v>
      </c>
      <c r="N143" s="16"/>
      <c r="O143" s="16"/>
      <c r="P143" s="17" t="s">
        <v>16</v>
      </c>
      <c r="Q143" s="18"/>
      <c r="R143" s="18"/>
      <c r="S143" s="19">
        <v>5000000</v>
      </c>
    </row>
    <row r="144" spans="1:19" ht="12.95" customHeight="1" x14ac:dyDescent="0.25">
      <c r="A144" s="11" t="s">
        <v>356</v>
      </c>
      <c r="B144" s="12" t="s">
        <v>13</v>
      </c>
      <c r="C144" s="12"/>
      <c r="D144" s="11" t="s">
        <v>371</v>
      </c>
      <c r="E144" s="11" t="s">
        <v>25</v>
      </c>
      <c r="F144" s="11" t="s">
        <v>26</v>
      </c>
      <c r="G144" s="11" t="s">
        <v>68</v>
      </c>
      <c r="H144" s="11"/>
      <c r="I144" s="11" t="s">
        <v>181</v>
      </c>
      <c r="J144" s="12">
        <v>9</v>
      </c>
      <c r="K144" s="13"/>
      <c r="L144" s="14">
        <v>17116</v>
      </c>
      <c r="M144" s="15">
        <v>60</v>
      </c>
      <c r="N144" s="16"/>
      <c r="O144" s="16"/>
      <c r="P144" s="17">
        <v>7</v>
      </c>
      <c r="Q144" s="18"/>
      <c r="R144" s="18"/>
      <c r="S144" s="19">
        <v>1021209.4284251161</v>
      </c>
    </row>
    <row r="145" spans="1:19" ht="12.95" customHeight="1" x14ac:dyDescent="0.25">
      <c r="A145" s="11" t="s">
        <v>255</v>
      </c>
      <c r="B145" s="12" t="s">
        <v>13</v>
      </c>
      <c r="C145" s="12"/>
      <c r="D145" s="11" t="s">
        <v>369</v>
      </c>
      <c r="E145" s="11" t="s">
        <v>346</v>
      </c>
      <c r="F145" s="11" t="s">
        <v>254</v>
      </c>
      <c r="G145" s="11" t="s">
        <v>68</v>
      </c>
      <c r="H145" s="11"/>
      <c r="I145" s="11" t="s">
        <v>345</v>
      </c>
      <c r="J145" s="12">
        <v>9</v>
      </c>
      <c r="K145" s="13"/>
      <c r="L145" s="14">
        <v>15045</v>
      </c>
      <c r="M145" s="15">
        <v>65</v>
      </c>
      <c r="N145" s="16"/>
      <c r="O145" s="16"/>
      <c r="P145" s="17">
        <v>5</v>
      </c>
      <c r="Q145" s="18"/>
      <c r="R145" s="18"/>
      <c r="S145" s="19">
        <v>1574070.8501043378</v>
      </c>
    </row>
    <row r="146" spans="1:19" ht="12.95" customHeight="1" x14ac:dyDescent="0.25">
      <c r="A146" s="11" t="s">
        <v>268</v>
      </c>
      <c r="B146" s="12" t="s">
        <v>13</v>
      </c>
      <c r="C146" s="12"/>
      <c r="D146" s="11" t="s">
        <v>358</v>
      </c>
      <c r="E146" s="11" t="s">
        <v>54</v>
      </c>
      <c r="F146" s="11" t="s">
        <v>42</v>
      </c>
      <c r="G146" s="11" t="s">
        <v>68</v>
      </c>
      <c r="H146" s="11"/>
      <c r="I146" s="11" t="s">
        <v>63</v>
      </c>
      <c r="J146" s="12">
        <v>6</v>
      </c>
      <c r="K146" s="13"/>
      <c r="L146" s="14">
        <v>18543</v>
      </c>
      <c r="M146" s="15">
        <v>56</v>
      </c>
      <c r="N146" s="16"/>
      <c r="O146" s="16"/>
      <c r="P146" s="17">
        <v>13</v>
      </c>
      <c r="Q146" s="18"/>
      <c r="R146" s="18"/>
      <c r="S146" s="19">
        <v>1010222.5572085144</v>
      </c>
    </row>
    <row r="147" spans="1:19" ht="12.95" customHeight="1" x14ac:dyDescent="0.25">
      <c r="A147" s="11" t="s">
        <v>296</v>
      </c>
      <c r="B147" s="12" t="s">
        <v>13</v>
      </c>
      <c r="C147" s="12"/>
      <c r="D147" s="11" t="s">
        <v>370</v>
      </c>
      <c r="E147" s="11" t="s">
        <v>246</v>
      </c>
      <c r="F147" s="11" t="s">
        <v>297</v>
      </c>
      <c r="G147" s="11" t="s">
        <v>68</v>
      </c>
      <c r="H147" s="11"/>
      <c r="I147" s="11" t="s">
        <v>345</v>
      </c>
      <c r="J147" s="12">
        <v>1</v>
      </c>
      <c r="K147" s="13"/>
      <c r="L147" s="14">
        <v>16282</v>
      </c>
      <c r="M147" s="15">
        <v>62</v>
      </c>
      <c r="N147" s="16"/>
      <c r="O147" s="16"/>
      <c r="P147" s="17">
        <v>7</v>
      </c>
      <c r="Q147" s="18"/>
      <c r="R147" s="18"/>
      <c r="S147" s="19">
        <v>1109058.309330886</v>
      </c>
    </row>
    <row r="148" spans="1:19" ht="12.95" customHeight="1" x14ac:dyDescent="0.25">
      <c r="A148" s="11" t="s">
        <v>135</v>
      </c>
      <c r="B148" s="12" t="s">
        <v>12</v>
      </c>
      <c r="C148" s="12"/>
      <c r="D148" s="11" t="s">
        <v>360</v>
      </c>
      <c r="E148" s="11" t="s">
        <v>136</v>
      </c>
      <c r="F148" s="11" t="s">
        <v>70</v>
      </c>
      <c r="G148" s="11" t="s">
        <v>68</v>
      </c>
      <c r="H148" s="11"/>
      <c r="I148" s="11" t="s">
        <v>63</v>
      </c>
      <c r="J148" s="12">
        <v>7</v>
      </c>
      <c r="K148" s="13"/>
      <c r="L148" s="14">
        <v>25528</v>
      </c>
      <c r="M148" s="15">
        <v>37</v>
      </c>
      <c r="N148" s="16"/>
      <c r="O148" s="16"/>
      <c r="P148" s="17" t="s">
        <v>15</v>
      </c>
      <c r="Q148" s="18"/>
      <c r="R148" s="18"/>
      <c r="S148" s="19">
        <v>1500000</v>
      </c>
    </row>
    <row r="149" spans="1:19" ht="12.95" customHeight="1" x14ac:dyDescent="0.25">
      <c r="A149" s="11" t="s">
        <v>396</v>
      </c>
      <c r="B149" s="12" t="s">
        <v>12</v>
      </c>
      <c r="C149" s="12"/>
      <c r="D149" s="11" t="s">
        <v>368</v>
      </c>
      <c r="E149" s="11" t="s">
        <v>233</v>
      </c>
      <c r="F149" s="11" t="s">
        <v>397</v>
      </c>
      <c r="G149" s="11" t="s">
        <v>1</v>
      </c>
      <c r="H149" s="11"/>
      <c r="I149" s="11" t="s">
        <v>345</v>
      </c>
      <c r="J149" s="12">
        <v>7</v>
      </c>
      <c r="K149" s="13"/>
      <c r="L149" s="14">
        <v>17522</v>
      </c>
      <c r="M149" s="15">
        <v>58</v>
      </c>
      <c r="N149" s="16"/>
      <c r="O149" s="16"/>
      <c r="P149" s="17" t="s">
        <v>15</v>
      </c>
      <c r="Q149" s="18"/>
      <c r="R149" s="18"/>
      <c r="S149" s="19">
        <v>1300145.7630212577</v>
      </c>
    </row>
    <row r="150" spans="1:19" ht="12.95" customHeight="1" x14ac:dyDescent="0.25">
      <c r="A150" s="11" t="s">
        <v>219</v>
      </c>
      <c r="B150" s="12" t="s">
        <v>12</v>
      </c>
      <c r="C150" s="12"/>
      <c r="D150" s="11" t="s">
        <v>370</v>
      </c>
      <c r="E150" s="11" t="s">
        <v>220</v>
      </c>
      <c r="F150" s="11" t="s">
        <v>67</v>
      </c>
      <c r="G150" s="11" t="s">
        <v>68</v>
      </c>
      <c r="H150" s="11"/>
      <c r="I150" s="11" t="s">
        <v>345</v>
      </c>
      <c r="J150" s="12">
        <v>1</v>
      </c>
      <c r="K150" s="13"/>
      <c r="L150" s="14">
        <v>18982</v>
      </c>
      <c r="M150" s="15">
        <v>54</v>
      </c>
      <c r="N150" s="16"/>
      <c r="O150" s="16"/>
      <c r="P150" s="17" t="s">
        <v>15</v>
      </c>
      <c r="Q150" s="18"/>
      <c r="R150" s="18"/>
      <c r="S150" s="19">
        <v>1500000</v>
      </c>
    </row>
    <row r="151" spans="1:19" ht="12.95" customHeight="1" x14ac:dyDescent="0.25">
      <c r="A151" s="11" t="s">
        <v>232</v>
      </c>
      <c r="B151" s="12" t="s">
        <v>12</v>
      </c>
      <c r="C151" s="12"/>
      <c r="D151" s="11" t="s">
        <v>368</v>
      </c>
      <c r="E151" s="11" t="s">
        <v>231</v>
      </c>
      <c r="F151" s="11" t="s">
        <v>221</v>
      </c>
      <c r="G151" s="11" t="s">
        <v>68</v>
      </c>
      <c r="H151" s="11"/>
      <c r="I151" s="11" t="s">
        <v>345</v>
      </c>
      <c r="J151" s="12">
        <v>2</v>
      </c>
      <c r="K151" s="13"/>
      <c r="L151" s="14">
        <v>16280</v>
      </c>
      <c r="M151" s="15">
        <v>62</v>
      </c>
      <c r="N151" s="16"/>
      <c r="O151" s="16"/>
      <c r="P151" s="17" t="s">
        <v>15</v>
      </c>
      <c r="Q151" s="18"/>
      <c r="R151" s="18"/>
      <c r="S151" s="19">
        <v>264861.46980520606</v>
      </c>
    </row>
    <row r="152" spans="1:19" ht="12.95" customHeight="1" x14ac:dyDescent="0.25">
      <c r="A152" s="11" t="s">
        <v>267</v>
      </c>
      <c r="B152" s="12" t="s">
        <v>13</v>
      </c>
      <c r="C152" s="12"/>
      <c r="D152" s="11" t="s">
        <v>371</v>
      </c>
      <c r="E152" s="11" t="s">
        <v>76</v>
      </c>
      <c r="F152" s="11" t="s">
        <v>23</v>
      </c>
      <c r="G152" s="11" t="s">
        <v>68</v>
      </c>
      <c r="H152" s="11"/>
      <c r="I152" s="11" t="s">
        <v>181</v>
      </c>
      <c r="J152" s="12">
        <v>5</v>
      </c>
      <c r="K152" s="13"/>
      <c r="L152" s="14">
        <v>21914</v>
      </c>
      <c r="M152" s="15">
        <v>46</v>
      </c>
      <c r="N152" s="16"/>
      <c r="O152" s="16"/>
      <c r="P152" s="17">
        <v>8</v>
      </c>
      <c r="Q152" s="18"/>
      <c r="R152" s="18"/>
      <c r="S152" s="19">
        <v>505000</v>
      </c>
    </row>
    <row r="153" spans="1:19" ht="12.95" customHeight="1" x14ac:dyDescent="0.25">
      <c r="A153" s="11" t="s">
        <v>195</v>
      </c>
      <c r="B153" s="12" t="s">
        <v>13</v>
      </c>
      <c r="C153" s="12"/>
      <c r="D153" s="11" t="s">
        <v>371</v>
      </c>
      <c r="E153" s="11" t="s">
        <v>193</v>
      </c>
      <c r="F153" s="11" t="s">
        <v>21</v>
      </c>
      <c r="G153" s="11" t="s">
        <v>68</v>
      </c>
      <c r="H153" s="11"/>
      <c r="I153" s="11" t="s">
        <v>181</v>
      </c>
      <c r="J153" s="12">
        <v>9</v>
      </c>
      <c r="K153" s="13"/>
      <c r="L153" s="14">
        <v>21407</v>
      </c>
      <c r="M153" s="15">
        <v>48</v>
      </c>
      <c r="N153" s="16"/>
      <c r="O153" s="16"/>
      <c r="P153" s="17">
        <v>8</v>
      </c>
      <c r="Q153" s="18"/>
      <c r="R153" s="18"/>
      <c r="S153" s="19">
        <v>485000</v>
      </c>
    </row>
    <row r="154" spans="1:19" ht="12.95" customHeight="1" x14ac:dyDescent="0.25">
      <c r="A154" s="11" t="s">
        <v>235</v>
      </c>
      <c r="B154" s="12" t="s">
        <v>12</v>
      </c>
      <c r="C154" s="12"/>
      <c r="D154" s="11" t="s">
        <v>370</v>
      </c>
      <c r="E154" s="11" t="s">
        <v>236</v>
      </c>
      <c r="F154" s="11" t="s">
        <v>67</v>
      </c>
      <c r="G154" s="11" t="s">
        <v>68</v>
      </c>
      <c r="H154" s="11"/>
      <c r="I154" s="11" t="s">
        <v>345</v>
      </c>
      <c r="J154" s="12">
        <v>1</v>
      </c>
      <c r="K154" s="13"/>
      <c r="L154" s="14">
        <v>21483</v>
      </c>
      <c r="M154" s="15">
        <v>48</v>
      </c>
      <c r="N154" s="16"/>
      <c r="O154" s="16"/>
      <c r="P154" s="17" t="s">
        <v>15</v>
      </c>
      <c r="Q154" s="18"/>
      <c r="R154" s="18"/>
      <c r="S154" s="19">
        <v>1500000</v>
      </c>
    </row>
    <row r="155" spans="1:19" ht="12.95" customHeight="1" x14ac:dyDescent="0.25">
      <c r="A155" s="11" t="s">
        <v>199</v>
      </c>
      <c r="B155" s="12" t="s">
        <v>13</v>
      </c>
      <c r="C155" s="12"/>
      <c r="D155" s="11" t="s">
        <v>371</v>
      </c>
      <c r="E155" s="11" t="s">
        <v>200</v>
      </c>
      <c r="F155" s="11" t="s">
        <v>23</v>
      </c>
      <c r="G155" s="11" t="s">
        <v>68</v>
      </c>
      <c r="H155" s="11"/>
      <c r="I155" s="11" t="s">
        <v>63</v>
      </c>
      <c r="J155" s="12">
        <v>1</v>
      </c>
      <c r="K155" s="13"/>
      <c r="L155" s="14">
        <v>19720</v>
      </c>
      <c r="M155" s="15">
        <v>52</v>
      </c>
      <c r="N155" s="16"/>
      <c r="O155" s="16"/>
      <c r="P155" s="17">
        <v>7</v>
      </c>
      <c r="Q155" s="18"/>
      <c r="R155" s="18"/>
      <c r="S155" s="19">
        <v>450000</v>
      </c>
    </row>
    <row r="156" spans="1:19" ht="12.95" customHeight="1" x14ac:dyDescent="0.25">
      <c r="A156" s="11" t="s">
        <v>305</v>
      </c>
      <c r="B156" s="12" t="s">
        <v>13</v>
      </c>
      <c r="C156" s="12"/>
      <c r="D156" s="11" t="s">
        <v>358</v>
      </c>
      <c r="E156" s="11" t="s">
        <v>303</v>
      </c>
      <c r="F156" s="11" t="s">
        <v>306</v>
      </c>
      <c r="G156" s="11" t="s">
        <v>68</v>
      </c>
      <c r="H156" s="11"/>
      <c r="I156" s="11" t="s">
        <v>345</v>
      </c>
      <c r="J156" s="12">
        <v>2</v>
      </c>
      <c r="K156" s="13"/>
      <c r="L156" s="14">
        <v>15931</v>
      </c>
      <c r="M156" s="15">
        <v>63</v>
      </c>
      <c r="N156" s="16"/>
      <c r="O156" s="16"/>
      <c r="P156" s="17">
        <v>7</v>
      </c>
      <c r="Q156" s="18"/>
      <c r="R156" s="18"/>
      <c r="S156" s="19">
        <v>1019536.5805406611</v>
      </c>
    </row>
    <row r="157" spans="1:19" ht="12.95" customHeight="1" x14ac:dyDescent="0.25">
      <c r="A157" s="11" t="s">
        <v>192</v>
      </c>
      <c r="B157" s="12" t="s">
        <v>13</v>
      </c>
      <c r="C157" s="12"/>
      <c r="D157" s="11" t="s">
        <v>371</v>
      </c>
      <c r="E157" s="11" t="s">
        <v>190</v>
      </c>
      <c r="F157" s="11" t="s">
        <v>18</v>
      </c>
      <c r="G157" s="11" t="s">
        <v>68</v>
      </c>
      <c r="H157" s="11"/>
      <c r="I157" s="11" t="s">
        <v>181</v>
      </c>
      <c r="J157" s="12">
        <v>0</v>
      </c>
      <c r="K157" s="13"/>
      <c r="L157" s="14">
        <v>16017</v>
      </c>
      <c r="M157" s="15">
        <v>63</v>
      </c>
      <c r="N157" s="16"/>
      <c r="O157" s="16"/>
      <c r="P157" s="17">
        <v>3</v>
      </c>
      <c r="Q157" s="18"/>
      <c r="R157" s="18"/>
      <c r="S157" s="19">
        <v>427390.62920597784</v>
      </c>
    </row>
    <row r="158" spans="1:19" ht="12.95" customHeight="1" x14ac:dyDescent="0.25">
      <c r="A158" s="11" t="s">
        <v>224</v>
      </c>
      <c r="B158" s="12" t="s">
        <v>12</v>
      </c>
      <c r="C158" s="12"/>
      <c r="D158" s="11" t="s">
        <v>367</v>
      </c>
      <c r="E158" s="11" t="s">
        <v>223</v>
      </c>
      <c r="F158" s="11" t="s">
        <v>70</v>
      </c>
      <c r="G158" s="11" t="s">
        <v>68</v>
      </c>
      <c r="H158" s="11"/>
      <c r="I158" s="11" t="s">
        <v>345</v>
      </c>
      <c r="J158" s="12">
        <v>5</v>
      </c>
      <c r="K158" s="13"/>
      <c r="L158" s="14">
        <v>19714</v>
      </c>
      <c r="M158" s="15">
        <v>52</v>
      </c>
      <c r="N158" s="16"/>
      <c r="O158" s="16"/>
      <c r="P158" s="17" t="s">
        <v>15</v>
      </c>
      <c r="Q158" s="18"/>
      <c r="R158" s="18"/>
      <c r="S158" s="19">
        <v>1500000</v>
      </c>
    </row>
    <row r="159" spans="1:19" ht="12.95" customHeight="1" x14ac:dyDescent="0.25">
      <c r="A159" s="11" t="s">
        <v>7</v>
      </c>
      <c r="B159" s="12" t="s">
        <v>13</v>
      </c>
      <c r="C159" s="12"/>
      <c r="D159" s="11" t="s">
        <v>373</v>
      </c>
      <c r="E159" s="11" t="s">
        <v>6</v>
      </c>
      <c r="F159" s="11" t="s">
        <v>8</v>
      </c>
      <c r="G159" s="11" t="s">
        <v>68</v>
      </c>
      <c r="H159" s="11"/>
      <c r="I159" s="11" t="s">
        <v>69</v>
      </c>
      <c r="J159" s="12">
        <v>2</v>
      </c>
      <c r="K159" s="13"/>
      <c r="L159" s="14">
        <v>17370</v>
      </c>
      <c r="M159" s="15">
        <v>59</v>
      </c>
      <c r="N159" s="16"/>
      <c r="O159" s="16"/>
      <c r="P159" s="17">
        <v>13</v>
      </c>
      <c r="Q159" s="18"/>
      <c r="R159" s="18"/>
      <c r="S159" s="19">
        <v>1120581.4880862818</v>
      </c>
    </row>
    <row r="160" spans="1:19" ht="12.95" customHeight="1" x14ac:dyDescent="0.25">
      <c r="A160" s="11" t="s">
        <v>286</v>
      </c>
      <c r="B160" s="12" t="s">
        <v>13</v>
      </c>
      <c r="C160" s="12"/>
      <c r="D160" s="11" t="s">
        <v>368</v>
      </c>
      <c r="E160" s="11" t="s">
        <v>105</v>
      </c>
      <c r="F160" s="11" t="s">
        <v>287</v>
      </c>
      <c r="G160" s="11" t="s">
        <v>68</v>
      </c>
      <c r="H160" s="11"/>
      <c r="I160" s="11" t="s">
        <v>345</v>
      </c>
      <c r="J160" s="12">
        <v>3</v>
      </c>
      <c r="K160" s="13"/>
      <c r="L160" s="14">
        <v>15114</v>
      </c>
      <c r="M160" s="15">
        <v>65</v>
      </c>
      <c r="N160" s="16"/>
      <c r="O160" s="16"/>
      <c r="P160" s="17">
        <v>7</v>
      </c>
      <c r="Q160" s="18"/>
      <c r="R160" s="18"/>
      <c r="S160" s="19">
        <v>567775.97253991361</v>
      </c>
    </row>
    <row r="161" spans="1:19" ht="12.95" customHeight="1" x14ac:dyDescent="0.25">
      <c r="A161" s="11" t="s">
        <v>285</v>
      </c>
      <c r="B161" s="12" t="s">
        <v>13</v>
      </c>
      <c r="C161" s="12"/>
      <c r="D161" s="11" t="s">
        <v>359</v>
      </c>
      <c r="E161" s="11" t="s">
        <v>105</v>
      </c>
      <c r="F161" s="11" t="s">
        <v>152</v>
      </c>
      <c r="G161" s="11" t="s">
        <v>68</v>
      </c>
      <c r="H161" s="11"/>
      <c r="I161" s="11" t="s">
        <v>345</v>
      </c>
      <c r="J161" s="12">
        <v>3</v>
      </c>
      <c r="K161" s="13"/>
      <c r="L161" s="14">
        <v>16056</v>
      </c>
      <c r="M161" s="15">
        <v>62</v>
      </c>
      <c r="N161" s="16"/>
      <c r="O161" s="16"/>
      <c r="P161" s="17">
        <v>7</v>
      </c>
      <c r="Q161" s="18"/>
      <c r="R161" s="18"/>
      <c r="S161" s="19">
        <v>1997753.6972352385</v>
      </c>
    </row>
    <row r="162" spans="1:19" ht="12.95" customHeight="1" x14ac:dyDescent="0.25">
      <c r="A162" s="11" t="s">
        <v>237</v>
      </c>
      <c r="B162" s="12" t="s">
        <v>12</v>
      </c>
      <c r="C162" s="12"/>
      <c r="D162" s="11" t="s">
        <v>370</v>
      </c>
      <c r="E162" s="11" t="s">
        <v>122</v>
      </c>
      <c r="F162" s="11" t="s">
        <v>73</v>
      </c>
      <c r="G162" s="11" t="s">
        <v>68</v>
      </c>
      <c r="H162" s="11"/>
      <c r="I162" s="11" t="s">
        <v>345</v>
      </c>
      <c r="J162" s="12">
        <v>5</v>
      </c>
      <c r="K162" s="13"/>
      <c r="L162" s="14">
        <v>15988</v>
      </c>
      <c r="M162" s="15">
        <v>63</v>
      </c>
      <c r="N162" s="16"/>
      <c r="O162" s="16"/>
      <c r="P162" s="17" t="s">
        <v>15</v>
      </c>
      <c r="Q162" s="18"/>
      <c r="R162" s="18"/>
      <c r="S162" s="19">
        <v>603313.38018221315</v>
      </c>
    </row>
    <row r="163" spans="1:19" ht="12.95" customHeight="1" x14ac:dyDescent="0.25">
      <c r="A163" s="11" t="s">
        <v>253</v>
      </c>
      <c r="B163" s="12" t="s">
        <v>12</v>
      </c>
      <c r="C163" s="12"/>
      <c r="D163" s="11" t="s">
        <v>358</v>
      </c>
      <c r="E163" s="11" t="s">
        <v>252</v>
      </c>
      <c r="F163" s="11" t="s">
        <v>67</v>
      </c>
      <c r="G163" s="11" t="s">
        <v>68</v>
      </c>
      <c r="H163" s="11"/>
      <c r="I163" s="11" t="s">
        <v>345</v>
      </c>
      <c r="J163" s="12">
        <v>0</v>
      </c>
      <c r="K163" s="13"/>
      <c r="L163" s="14">
        <v>15300</v>
      </c>
      <c r="M163" s="15">
        <v>65</v>
      </c>
      <c r="N163" s="16"/>
      <c r="O163" s="16"/>
      <c r="P163" s="17" t="s">
        <v>15</v>
      </c>
      <c r="Q163" s="18"/>
      <c r="R163" s="18"/>
      <c r="S163" s="19">
        <v>1705004.5927247617</v>
      </c>
    </row>
  </sheetData>
  <pageMargins left="0.75" right="0.75" top="1" bottom="1" header="0" footer="0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9"/>
  <sheetViews>
    <sheetView showGridLines="0" topLeftCell="A11" zoomScale="150" zoomScaleNormal="150" workbookViewId="0">
      <selection activeCell="J5" sqref="J5"/>
    </sheetView>
  </sheetViews>
  <sheetFormatPr baseColWidth="10" defaultRowHeight="12.75" x14ac:dyDescent="0.2"/>
  <cols>
    <col min="1" max="1" width="28.28515625" customWidth="1"/>
    <col min="2" max="2" width="17" bestFit="1" customWidth="1"/>
    <col min="5" max="5" width="14" bestFit="1" customWidth="1"/>
  </cols>
  <sheetData>
    <row r="1" spans="1:7" ht="15" customHeight="1" x14ac:dyDescent="0.2">
      <c r="A1" s="70" t="s">
        <v>439</v>
      </c>
      <c r="B1" s="71"/>
      <c r="C1" s="71"/>
      <c r="D1" s="71"/>
      <c r="E1" s="71"/>
      <c r="F1" s="71"/>
      <c r="G1" s="72"/>
    </row>
    <row r="2" spans="1:7" ht="12.75" customHeight="1" thickBot="1" x14ac:dyDescent="0.25">
      <c r="A2" s="73"/>
      <c r="B2" s="74"/>
      <c r="C2" s="74"/>
      <c r="D2" s="74"/>
      <c r="E2" s="74"/>
      <c r="F2" s="74"/>
      <c r="G2" s="75"/>
    </row>
    <row r="4" spans="1:7" ht="13.5" thickBot="1" x14ac:dyDescent="0.25"/>
    <row r="5" spans="1:7" ht="16.5" thickBot="1" x14ac:dyDescent="0.3">
      <c r="A5" s="23" t="s">
        <v>375</v>
      </c>
      <c r="B5" s="2"/>
      <c r="C5" s="3"/>
      <c r="D5" s="21"/>
      <c r="E5" s="21"/>
    </row>
    <row r="6" spans="1:7" ht="15.75" x14ac:dyDescent="0.25">
      <c r="A6" s="1"/>
      <c r="B6" s="32" t="s">
        <v>415</v>
      </c>
      <c r="C6" s="33"/>
      <c r="D6" s="34"/>
      <c r="E6" s="28"/>
    </row>
    <row r="7" spans="1:7" ht="15.75" x14ac:dyDescent="0.25">
      <c r="A7" s="1"/>
      <c r="B7" s="24" t="s">
        <v>376</v>
      </c>
      <c r="C7" s="25"/>
      <c r="D7" s="35"/>
      <c r="E7" s="29"/>
    </row>
    <row r="8" spans="1:7" ht="15.75" x14ac:dyDescent="0.25">
      <c r="A8" s="1"/>
      <c r="B8" s="24" t="s">
        <v>416</v>
      </c>
      <c r="C8" s="25"/>
      <c r="D8" s="35"/>
      <c r="E8" s="30"/>
    </row>
    <row r="9" spans="1:7" ht="15.75" x14ac:dyDescent="0.25">
      <c r="A9" s="1"/>
      <c r="B9" s="24" t="s">
        <v>377</v>
      </c>
      <c r="C9" s="25"/>
      <c r="D9" s="35"/>
      <c r="E9" s="30"/>
    </row>
    <row r="10" spans="1:7" ht="16.5" thickBot="1" x14ac:dyDescent="0.3">
      <c r="A10" s="1"/>
      <c r="B10" s="36" t="s">
        <v>378</v>
      </c>
      <c r="C10" s="37"/>
      <c r="D10" s="38"/>
      <c r="E10" s="31"/>
    </row>
    <row r="11" spans="1:7" ht="16.5" thickBot="1" x14ac:dyDescent="0.3">
      <c r="A11" s="1"/>
      <c r="B11" s="2"/>
      <c r="C11" s="3"/>
      <c r="D11" s="21"/>
      <c r="E11" s="21"/>
    </row>
    <row r="12" spans="1:7" ht="16.5" thickBot="1" x14ac:dyDescent="0.3">
      <c r="A12" s="23" t="s">
        <v>417</v>
      </c>
      <c r="B12" s="2"/>
      <c r="C12" s="3"/>
      <c r="D12" s="21"/>
      <c r="E12" s="21"/>
    </row>
    <row r="13" spans="1:7" ht="16.5" thickBot="1" x14ac:dyDescent="0.3">
      <c r="A13" s="1"/>
      <c r="B13" s="32" t="s">
        <v>405</v>
      </c>
      <c r="C13" s="33"/>
      <c r="D13" s="34"/>
      <c r="E13" s="28"/>
    </row>
    <row r="14" spans="1:7" ht="16.5" thickBot="1" x14ac:dyDescent="0.3">
      <c r="A14" s="1"/>
      <c r="B14" s="36" t="s">
        <v>404</v>
      </c>
      <c r="C14" s="37"/>
      <c r="D14" s="38"/>
      <c r="E14" s="28"/>
    </row>
    <row r="15" spans="1:7" ht="16.5" thickBot="1" x14ac:dyDescent="0.3">
      <c r="A15" s="1"/>
      <c r="B15" s="2"/>
      <c r="C15" s="3"/>
      <c r="D15" s="21"/>
      <c r="E15" s="21"/>
    </row>
    <row r="16" spans="1:7" ht="16.5" thickBot="1" x14ac:dyDescent="0.3">
      <c r="A16" s="23" t="s">
        <v>418</v>
      </c>
      <c r="B16" s="2"/>
      <c r="C16" s="3"/>
      <c r="D16" s="21"/>
      <c r="E16" s="21"/>
    </row>
    <row r="17" spans="1:5" ht="16.5" thickBot="1" x14ac:dyDescent="0.3">
      <c r="A17" s="1"/>
      <c r="B17" s="32" t="s">
        <v>419</v>
      </c>
      <c r="C17" s="33"/>
      <c r="D17" s="34"/>
      <c r="E17" s="28"/>
    </row>
    <row r="18" spans="1:5" ht="15.75" x14ac:dyDescent="0.25">
      <c r="A18" s="1"/>
      <c r="B18" s="24" t="s">
        <v>420</v>
      </c>
      <c r="C18" s="25"/>
      <c r="D18" s="35"/>
      <c r="E18" s="28"/>
    </row>
    <row r="19" spans="1:5" ht="16.5" thickBot="1" x14ac:dyDescent="0.3">
      <c r="A19" s="1"/>
      <c r="B19" s="2"/>
      <c r="C19" s="3"/>
      <c r="D19" s="21"/>
      <c r="E19" s="21"/>
    </row>
    <row r="20" spans="1:5" ht="16.5" thickBot="1" x14ac:dyDescent="0.3">
      <c r="A20" s="23" t="s">
        <v>421</v>
      </c>
      <c r="B20" s="2"/>
      <c r="C20" s="3"/>
      <c r="D20" s="21"/>
      <c r="E20" s="21"/>
    </row>
    <row r="21" spans="1:5" ht="16.5" thickBot="1" x14ac:dyDescent="0.3">
      <c r="A21" s="1"/>
      <c r="B21" s="32" t="s">
        <v>181</v>
      </c>
      <c r="C21" s="33"/>
      <c r="D21" s="34"/>
      <c r="E21" s="28"/>
    </row>
    <row r="22" spans="1:5" ht="16.5" thickBot="1" x14ac:dyDescent="0.3">
      <c r="A22" s="1"/>
      <c r="B22" s="24" t="s">
        <v>69</v>
      </c>
      <c r="C22" s="25"/>
      <c r="D22" s="35"/>
      <c r="E22" s="28"/>
    </row>
    <row r="23" spans="1:5" ht="16.5" thickBot="1" x14ac:dyDescent="0.3">
      <c r="A23" s="1"/>
      <c r="B23" s="24" t="s">
        <v>63</v>
      </c>
      <c r="C23" s="25"/>
      <c r="D23" s="35"/>
      <c r="E23" s="28"/>
    </row>
    <row r="24" spans="1:5" ht="16.5" thickBot="1" x14ac:dyDescent="0.3">
      <c r="A24" s="1"/>
      <c r="B24" s="36" t="s">
        <v>345</v>
      </c>
      <c r="C24" s="37"/>
      <c r="D24" s="38"/>
      <c r="E24" s="28"/>
    </row>
    <row r="25" spans="1:5" ht="16.5" thickBot="1" x14ac:dyDescent="0.3">
      <c r="A25" s="1"/>
      <c r="B25" s="2"/>
      <c r="C25" s="3"/>
      <c r="D25" s="21"/>
      <c r="E25" s="21"/>
    </row>
    <row r="26" spans="1:5" ht="16.5" thickBot="1" x14ac:dyDescent="0.3">
      <c r="A26" s="23" t="s">
        <v>422</v>
      </c>
      <c r="B26" s="2"/>
      <c r="C26" s="3"/>
      <c r="D26" s="21"/>
      <c r="E26" s="21"/>
    </row>
    <row r="27" spans="1:5" ht="16.5" thickBot="1" x14ac:dyDescent="0.3">
      <c r="A27" s="1"/>
      <c r="B27" s="32" t="s">
        <v>402</v>
      </c>
      <c r="C27" s="33"/>
      <c r="D27" s="34"/>
      <c r="E27" s="28"/>
    </row>
    <row r="28" spans="1:5" ht="16.5" thickBot="1" x14ac:dyDescent="0.3">
      <c r="A28" s="1"/>
      <c r="B28" s="36" t="s">
        <v>403</v>
      </c>
      <c r="C28" s="37"/>
      <c r="D28" s="38"/>
      <c r="E28" s="28"/>
    </row>
    <row r="29" spans="1:5" ht="16.5" thickBot="1" x14ac:dyDescent="0.3">
      <c r="A29" s="1"/>
      <c r="B29" s="2"/>
      <c r="C29" s="3"/>
      <c r="D29" s="21"/>
      <c r="E29" s="21"/>
    </row>
    <row r="30" spans="1:5" ht="16.5" thickBot="1" x14ac:dyDescent="0.3">
      <c r="A30" s="23" t="s">
        <v>423</v>
      </c>
      <c r="B30" s="2"/>
      <c r="C30" s="3"/>
      <c r="D30" s="21"/>
      <c r="E30" s="21"/>
    </row>
    <row r="31" spans="1:5" ht="16.5" thickBot="1" x14ac:dyDescent="0.3">
      <c r="A31" s="1"/>
      <c r="B31" s="39" t="s">
        <v>379</v>
      </c>
      <c r="C31" s="40"/>
      <c r="D31" s="41"/>
      <c r="E31" s="28"/>
    </row>
    <row r="32" spans="1:5" ht="16.5" thickBot="1" x14ac:dyDescent="0.3">
      <c r="A32" s="1"/>
      <c r="B32" s="26" t="s">
        <v>380</v>
      </c>
      <c r="C32" s="27"/>
      <c r="D32" s="42"/>
      <c r="E32" s="28"/>
    </row>
    <row r="33" spans="1:5" ht="16.5" thickBot="1" x14ac:dyDescent="0.3">
      <c r="A33" s="1"/>
      <c r="B33" s="43" t="s">
        <v>381</v>
      </c>
      <c r="C33" s="44"/>
      <c r="D33" s="45"/>
      <c r="E33" s="28"/>
    </row>
    <row r="34" spans="1:5" ht="16.5" thickBot="1" x14ac:dyDescent="0.3">
      <c r="A34" s="1"/>
      <c r="B34" s="2"/>
      <c r="C34" s="3"/>
      <c r="D34" s="21"/>
      <c r="E34" s="21"/>
    </row>
    <row r="35" spans="1:5" ht="16.5" thickBot="1" x14ac:dyDescent="0.3">
      <c r="A35" s="46" t="s">
        <v>424</v>
      </c>
      <c r="B35" s="2"/>
      <c r="C35" s="21"/>
      <c r="D35" s="21"/>
      <c r="E35" s="21"/>
    </row>
    <row r="36" spans="1:5" ht="16.5" thickBot="1" x14ac:dyDescent="0.3">
      <c r="A36" s="1"/>
      <c r="B36" s="26" t="s">
        <v>425</v>
      </c>
      <c r="C36" s="26"/>
      <c r="D36" s="27"/>
      <c r="E36" s="47"/>
    </row>
    <row r="37" spans="1:5" ht="16.5" thickBot="1" x14ac:dyDescent="0.3">
      <c r="A37" s="1"/>
      <c r="B37" s="26" t="s">
        <v>426</v>
      </c>
      <c r="C37" s="26"/>
      <c r="D37" s="27"/>
      <c r="E37" s="47"/>
    </row>
    <row r="38" spans="1:5" ht="16.5" thickBot="1" x14ac:dyDescent="0.3">
      <c r="A38" s="1"/>
      <c r="B38" s="26" t="s">
        <v>427</v>
      </c>
      <c r="C38" s="26"/>
      <c r="D38" s="27"/>
      <c r="E38" s="47"/>
    </row>
    <row r="39" spans="1:5" ht="16.5" thickBot="1" x14ac:dyDescent="0.3">
      <c r="A39" s="1"/>
      <c r="B39" s="26" t="s">
        <v>428</v>
      </c>
      <c r="C39" s="26"/>
      <c r="D39" s="26"/>
      <c r="E39" s="48"/>
    </row>
  </sheetData>
  <mergeCells count="1">
    <mergeCell ref="A1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6264E313D43048A37BC80A829CB406" ma:contentTypeVersion="0" ma:contentTypeDescription="Crear nuevo documento." ma:contentTypeScope="" ma:versionID="e81ab1a88262241bcc3e47ca5d0bb542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5C79AD-EC14-4B8E-875A-AEFED3443A40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2E9CD6-FFCB-465A-975D-B70C13774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B56D9F0-DFB4-4FF4-B03D-245EDC8DE7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40</vt:i4>
      </vt:variant>
    </vt:vector>
  </HeadingPairs>
  <TitlesOfParts>
    <vt:vector size="45" baseType="lpstr">
      <vt:lpstr>Caratula</vt:lpstr>
      <vt:lpstr>Formulas</vt:lpstr>
      <vt:lpstr>Planilla Personal Res</vt:lpstr>
      <vt:lpstr>Planilla Personal</vt:lpstr>
      <vt:lpstr>Estadisticas</vt:lpstr>
      <vt:lpstr>'Planilla Personal'!Asig._Familiar</vt:lpstr>
      <vt:lpstr>Asig._Familiar</vt:lpstr>
      <vt:lpstr>'Planilla Personal'!BONO_CAMPAMENTO</vt:lpstr>
      <vt:lpstr>BONO_CAMPAMENTO</vt:lpstr>
      <vt:lpstr>'Planilla Personal'!Campamento</vt:lpstr>
      <vt:lpstr>Campamento</vt:lpstr>
      <vt:lpstr>'Planilla Personal'!Cargo</vt:lpstr>
      <vt:lpstr>Cargo</vt:lpstr>
      <vt:lpstr>'Planilla Personal'!CeCo</vt:lpstr>
      <vt:lpstr>CeCo</vt:lpstr>
      <vt:lpstr>'Planilla Personal'!DESC._SINDICATO</vt:lpstr>
      <vt:lpstr>DESC._SINDICATO</vt:lpstr>
      <vt:lpstr>'Planilla Personal'!Edad</vt:lpstr>
      <vt:lpstr>Edad</vt:lpstr>
      <vt:lpstr>'Planilla Personal'!F_Nac</vt:lpstr>
      <vt:lpstr>F_Nac</vt:lpstr>
      <vt:lpstr>'Planilla Personal'!GCIA</vt:lpstr>
      <vt:lpstr>GCIA</vt:lpstr>
      <vt:lpstr>'Planilla Personal'!JUBILAR</vt:lpstr>
      <vt:lpstr>JUBILAR</vt:lpstr>
      <vt:lpstr>'Planilla Personal'!N°Hijos</vt:lpstr>
      <vt:lpstr>N°Hijos</vt:lpstr>
      <vt:lpstr>'Planilla Personal'!Nombre</vt:lpstr>
      <vt:lpstr>Nombre</vt:lpstr>
      <vt:lpstr>'Planilla Personal'!Rol</vt:lpstr>
      <vt:lpstr>Rol</vt:lpstr>
      <vt:lpstr>'Planilla Personal'!SEXO</vt:lpstr>
      <vt:lpstr>SEXO</vt:lpstr>
      <vt:lpstr>'Planilla Personal'!Sindicato</vt:lpstr>
      <vt:lpstr>Sindicato</vt:lpstr>
      <vt:lpstr>'Planilla Personal'!Sueldo</vt:lpstr>
      <vt:lpstr>Sueldo</vt:lpstr>
      <vt:lpstr>'Planilla Personal'!SUELDO_AUMENTADO</vt:lpstr>
      <vt:lpstr>SUELDO_AUMENTADO</vt:lpstr>
      <vt:lpstr>'Planilla Personal'!Sx</vt:lpstr>
      <vt:lpstr>Sx</vt:lpstr>
      <vt:lpstr>'Planilla Personal'!Tipo_Trabajador</vt:lpstr>
      <vt:lpstr>Tipo_Trabajador</vt:lpstr>
      <vt:lpstr>'Planilla Personal'!trabajadores</vt:lpstr>
      <vt:lpstr>trabajadores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Presentación</dc:creator>
  <cp:lastModifiedBy>juan eduardo jaña lagos</cp:lastModifiedBy>
  <dcterms:created xsi:type="dcterms:W3CDTF">2006-12-04T12:36:29Z</dcterms:created>
  <dcterms:modified xsi:type="dcterms:W3CDTF">2024-04-11T23:28:03Z</dcterms:modified>
</cp:coreProperties>
</file>