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Excel/Segunda Version/Clase N°7 Intermedio/"/>
    </mc:Choice>
  </mc:AlternateContent>
  <xr:revisionPtr revIDLastSave="389" documentId="8_{16AD163E-BB89-4019-845C-4B8278E1B0D9}" xr6:coauthVersionLast="47" xr6:coauthVersionMax="47" xr10:uidLastSave="{4C4AC249-B1B4-43D6-97E6-2EC3101A7FCE}"/>
  <bookViews>
    <workbookView xWindow="-120" yWindow="-120" windowWidth="29040" windowHeight="15720" activeTab="4" xr2:uid="{00000000-000D-0000-FFFF-FFFF00000000}"/>
  </bookViews>
  <sheets>
    <sheet name="Caratula" sheetId="5" r:id="rId1"/>
    <sheet name="Formulas" sheetId="8" state="hidden" r:id="rId2"/>
    <sheet name="Planilla Personal Res" sheetId="3" r:id="rId3"/>
    <sheet name="TD_EDAD" sheetId="20" r:id="rId4"/>
    <sheet name="TD_Resumen 3" sheetId="17" r:id="rId5"/>
    <sheet name="TD_Resumen 2" sheetId="13" r:id="rId6"/>
    <sheet name="TD_Resumen" sheetId="9" r:id="rId7"/>
    <sheet name="Planilla Personal" sheetId="6" state="hidden" r:id="rId8"/>
    <sheet name="Estadisticas" sheetId="4" state="hidden" r:id="rId9"/>
  </sheets>
  <externalReferences>
    <externalReference r:id="rId10"/>
  </externalReferences>
  <definedNames>
    <definedName name="_xlnm._FilterDatabase" localSheetId="7" hidden="1">'Planilla Personal'!$A$4:$S$154</definedName>
    <definedName name="_xlnm._FilterDatabase" localSheetId="2" hidden="1">'Planilla Personal Res'!$B$4:$AC$163</definedName>
    <definedName name="AA">[1]PERSONAL!$B$2:$B$160</definedName>
    <definedName name="Asig._Familiar" localSheetId="7">'Planilla Personal'!$K$5:$K$163</definedName>
    <definedName name="Asig._Familiar">'Planilla Personal Res'!$L$5:$L$163</definedName>
    <definedName name="BONO_CAMPAMENTO" localSheetId="7">'Planilla Personal'!$N$5:$N$163</definedName>
    <definedName name="BONO_CAMPAMENTO">'Planilla Personal Res'!$O$5:$O$163</definedName>
    <definedName name="Campamento" localSheetId="7">'Planilla Personal'!$I$5:$I$163</definedName>
    <definedName name="Campamento">'Planilla Personal Res'!$J$5:$J$163</definedName>
    <definedName name="Cargo" localSheetId="7">'Planilla Personal'!$F$5:$F$163</definedName>
    <definedName name="Cargo">'Planilla Personal Res'!$G$5:$G$163</definedName>
    <definedName name="CeCo" localSheetId="7">'Planilla Personal'!$E$5:$E$163</definedName>
    <definedName name="CeCo">'Planilla Personal Res'!$F$5:$F$163</definedName>
    <definedName name="DESC._SINDICATO" localSheetId="7">'Planilla Personal'!$Q$5:$Q$163</definedName>
    <definedName name="DESC._SINDICATO">'Planilla Personal Res'!$AA$5:$AA$163</definedName>
    <definedName name="Edad" localSheetId="7">'Planilla Personal'!$M$5:$M$163</definedName>
    <definedName name="Edad">'Planilla Personal Res'!$N$5:$N$163</definedName>
    <definedName name="F_Nac" localSheetId="7">'Planilla Personal'!$L$5:$L$163</definedName>
    <definedName name="F_Nac">'Planilla Personal Res'!$M$5:$M$163</definedName>
    <definedName name="GCIA" localSheetId="7">'Planilla Personal'!$D$5:$D$163</definedName>
    <definedName name="GCIA">'Planilla Personal Res'!$E$5:$E$163</definedName>
    <definedName name="JUBILAR" localSheetId="7">'Planilla Personal'!$O$5:$O$163</definedName>
    <definedName name="JUBILAR">'Planilla Personal Res'!$P$5:$P$163</definedName>
    <definedName name="N°Hijos" localSheetId="7">'Planilla Personal'!$J$5:$J$163</definedName>
    <definedName name="N°Hijos">'Planilla Personal Res'!$K$5:$K$163</definedName>
    <definedName name="Nombre" localSheetId="7">'Planilla Personal'!$A$5:$A$163</definedName>
    <definedName name="Nombre">'Planilla Personal Res'!$B$5:$B$163</definedName>
    <definedName name="nuevosueldo">[1]PERSONAL!$R$2:$R$160</definedName>
    <definedName name="Rol" localSheetId="7">'Planilla Personal'!$B$5:$B$163</definedName>
    <definedName name="Rol">'Planilla Personal Res'!$C$5:$C$163</definedName>
    <definedName name="S">[1]PERSONAL!$P$2:$P$160</definedName>
    <definedName name="SEXO" localSheetId="7">'Planilla Personal'!$H$5:$H$163</definedName>
    <definedName name="SEXO">'Planilla Personal Res'!$I$5:$I$163</definedName>
    <definedName name="Sindicato" localSheetId="7">'Planilla Personal'!$P$5:$P$163</definedName>
    <definedName name="Sindicato">'Planilla Personal Res'!$Q$5:$Q$163</definedName>
    <definedName name="Sueldo" localSheetId="7">'Planilla Personal'!$S$5:$S$163</definedName>
    <definedName name="Sueldo">'Planilla Personal Res'!$AC$5:$AC$163</definedName>
    <definedName name="SUELDO_AUMENTADO" localSheetId="7">'Planilla Personal'!$R$5:$R$163</definedName>
    <definedName name="SUELDO_AUMENTADO">'Planilla Personal Res'!$AB$5:$AB$163</definedName>
    <definedName name="Sx" localSheetId="7">'Planilla Personal'!$G$5:$G$163</definedName>
    <definedName name="Sx">'Planilla Personal Res'!$H$5:$H$163</definedName>
    <definedName name="Tipo_Trabajador" localSheetId="7">'Planilla Personal'!$C$5:$C$163</definedName>
    <definedName name="Tipo_Trabajador">'Planilla Personal Res'!$D$5:$D$163</definedName>
    <definedName name="trabajadores" localSheetId="7">'Planilla Personal'!$A$4:$S$163</definedName>
    <definedName name="trabajadores">'Planilla Personal Res'!$B$4:$AC$163</definedName>
  </definedNames>
  <calcPr calcId="19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3" l="1"/>
  <c r="I5" i="3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7" i="8"/>
  <c r="AA5" i="3" l="1"/>
  <c r="O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profepc4</author>
  </authors>
  <commentList>
    <comment ref="D4" authorId="0" shapeId="0" xr:uid="{00000000-0006-0000-0000-000001000000}">
      <text>
        <r>
          <rPr>
            <sz val="8"/>
            <color indexed="10"/>
            <rFont val="Tahoma"/>
            <family val="2"/>
          </rPr>
          <t>Si</t>
        </r>
        <r>
          <rPr>
            <sz val="8"/>
            <color indexed="81"/>
            <rFont val="Tahoma"/>
            <family val="2"/>
          </rPr>
          <t xml:space="preserve"> Nivel es igual a </t>
        </r>
        <r>
          <rPr>
            <u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 que escriba </t>
        </r>
        <r>
          <rPr>
            <u/>
            <sz val="8"/>
            <color indexed="81"/>
            <rFont val="Tahoma"/>
            <family val="2"/>
          </rPr>
          <t>Trabajador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Sino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que escriba </t>
        </r>
        <r>
          <rPr>
            <u/>
            <sz val="8"/>
            <color indexed="81"/>
            <rFont val="Tahoma"/>
            <family val="2"/>
          </rPr>
          <t xml:space="preserve">Ejecutivo </t>
        </r>
      </text>
    </comment>
    <comment ref="I4" authorId="0" shapeId="0" xr:uid="{00000000-0006-0000-0000-000002000000}">
      <text>
        <r>
          <rPr>
            <b/>
            <sz val="10"/>
            <color indexed="81"/>
            <rFont val="Arial"/>
            <family val="2"/>
          </rPr>
          <t>Si Sx es igual a M
que escriba Masculino
Si no que escriba Femenino</t>
        </r>
      </text>
    </comment>
    <comment ref="L4" authorId="0" shapeId="0" xr:uid="{00000000-0006-0000-0000-000003000000}">
      <text>
        <r>
          <rPr>
            <b/>
            <sz val="8"/>
            <color indexed="10"/>
            <rFont val="Times New Roman"/>
            <family val="1"/>
          </rPr>
          <t xml:space="preserve">Si </t>
        </r>
        <r>
          <rPr>
            <b/>
            <sz val="8"/>
            <color indexed="81"/>
            <rFont val="Times New Roman"/>
            <family val="1"/>
          </rPr>
          <t xml:space="preserve">Sueldo es menor a 1000000
calcular </t>
        </r>
        <r>
          <rPr>
            <b/>
            <u/>
            <sz val="8"/>
            <color indexed="81"/>
            <rFont val="Times New Roman"/>
            <family val="1"/>
          </rPr>
          <t>N°Hijos por 5500</t>
        </r>
        <r>
          <rPr>
            <b/>
            <sz val="8"/>
            <color indexed="81"/>
            <rFont val="Times New Roman"/>
            <family val="1"/>
          </rPr>
          <t xml:space="preserve">
</t>
        </r>
        <r>
          <rPr>
            <b/>
            <sz val="8"/>
            <color indexed="10"/>
            <rFont val="Times New Roman"/>
            <family val="1"/>
          </rPr>
          <t>sino</t>
        </r>
        <r>
          <rPr>
            <b/>
            <sz val="8"/>
            <color indexed="81"/>
            <rFont val="Times New Roman"/>
            <family val="1"/>
          </rPr>
          <t xml:space="preserve"> </t>
        </r>
        <r>
          <rPr>
            <b/>
            <u/>
            <sz val="8"/>
            <color indexed="81"/>
            <rFont val="Times New Roman"/>
            <family val="1"/>
          </rPr>
          <t>0</t>
        </r>
        <r>
          <rPr>
            <b/>
            <sz val="8"/>
            <color indexed="81"/>
            <rFont val="Times New Roman"/>
            <family val="1"/>
          </rPr>
          <t xml:space="preserve"> (cero)</t>
        </r>
      </text>
    </comment>
    <comment ref="O4" authorId="0" shapeId="0" xr:uid="{00000000-0006-0000-0000-000004000000}">
      <text>
        <r>
          <rPr>
            <b/>
            <sz val="8"/>
            <color indexed="81"/>
            <rFont val="Arial"/>
            <family val="2"/>
          </rPr>
          <t>Si Campamento es Rancagua
calcular el 10% del sueldo
sino calcular el 20% del sueldo</t>
        </r>
      </text>
    </comment>
    <comment ref="P4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Si edad es mayor a 60, escriba "SI" sino que escriba "NO".</t>
        </r>
      </text>
    </comment>
    <comment ref="AA4" authorId="0" shapeId="0" xr:uid="{00000000-0006-0000-0000-000006000000}">
      <text>
        <r>
          <rPr>
            <b/>
            <sz val="8"/>
            <color indexed="10"/>
            <rFont val="Arial"/>
            <family val="2"/>
          </rPr>
          <t>SI</t>
        </r>
        <r>
          <rPr>
            <b/>
            <sz val="8"/>
            <color indexed="81"/>
            <rFont val="Arial"/>
            <family val="2"/>
          </rPr>
          <t xml:space="preserve"> Sindicato es igual a vacío
el descuento es 0
</t>
        </r>
        <r>
          <rPr>
            <b/>
            <sz val="8"/>
            <color indexed="10"/>
            <rFont val="Arial"/>
            <family val="2"/>
          </rPr>
          <t>Sino</t>
        </r>
        <r>
          <rPr>
            <b/>
            <sz val="8"/>
            <color indexed="81"/>
            <rFont val="Arial"/>
            <family val="2"/>
          </rPr>
          <t xml:space="preserve"> el descuento es un 3% del Sueldo</t>
        </r>
      </text>
    </comment>
    <comment ref="AB4" authorId="0" shapeId="0" xr:uid="{00000000-0006-0000-0000-000007000000}">
      <text>
        <r>
          <rPr>
            <i/>
            <sz val="8"/>
            <color indexed="81"/>
            <rFont val="Times New Roman"/>
            <family val="1"/>
          </rPr>
          <t xml:space="preserve">Si Edad es mayor o igual a 50
aumentar el sueldo en un 10%
sino aumentarlo en un 5%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profepc4</author>
  </authors>
  <commentList>
    <comment ref="C4" authorId="0" shapeId="0" xr:uid="{340C2DDF-18A3-40EF-A187-C6C0D2F63586}">
      <text>
        <r>
          <rPr>
            <sz val="8"/>
            <color indexed="10"/>
            <rFont val="Tahoma"/>
            <family val="2"/>
          </rPr>
          <t>Si</t>
        </r>
        <r>
          <rPr>
            <sz val="8"/>
            <color indexed="81"/>
            <rFont val="Tahoma"/>
            <family val="2"/>
          </rPr>
          <t xml:space="preserve"> Nivel es igual a </t>
        </r>
        <r>
          <rPr>
            <u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 que escriba </t>
        </r>
        <r>
          <rPr>
            <u/>
            <sz val="8"/>
            <color indexed="81"/>
            <rFont val="Tahoma"/>
            <family val="2"/>
          </rPr>
          <t>Trabajador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Sino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que escriba </t>
        </r>
        <r>
          <rPr>
            <u/>
            <sz val="8"/>
            <color indexed="81"/>
            <rFont val="Tahoma"/>
            <family val="2"/>
          </rPr>
          <t xml:space="preserve">Ejecutivo </t>
        </r>
      </text>
    </comment>
    <comment ref="H4" authorId="0" shapeId="0" xr:uid="{61050313-5C5C-4439-A280-0CC7BCCD8769}">
      <text>
        <r>
          <rPr>
            <b/>
            <sz val="10"/>
            <color indexed="81"/>
            <rFont val="Arial"/>
            <family val="2"/>
          </rPr>
          <t>Si Sx es igual a M
que escriba Masculino
Si no que escriba Femenino</t>
        </r>
      </text>
    </comment>
    <comment ref="K4" authorId="0" shapeId="0" xr:uid="{70DD9C8A-7157-4BD3-8E29-0240F2B0A7AD}">
      <text>
        <r>
          <rPr>
            <b/>
            <sz val="8"/>
            <color indexed="10"/>
            <rFont val="Times New Roman"/>
            <family val="1"/>
          </rPr>
          <t xml:space="preserve">Si </t>
        </r>
        <r>
          <rPr>
            <b/>
            <sz val="8"/>
            <color indexed="81"/>
            <rFont val="Times New Roman"/>
            <family val="1"/>
          </rPr>
          <t xml:space="preserve">Sueldo es menor a 1000000
calcular </t>
        </r>
        <r>
          <rPr>
            <b/>
            <u/>
            <sz val="8"/>
            <color indexed="81"/>
            <rFont val="Times New Roman"/>
            <family val="1"/>
          </rPr>
          <t>N°Hijos por 5500</t>
        </r>
        <r>
          <rPr>
            <b/>
            <sz val="8"/>
            <color indexed="81"/>
            <rFont val="Times New Roman"/>
            <family val="1"/>
          </rPr>
          <t xml:space="preserve">
</t>
        </r>
        <r>
          <rPr>
            <b/>
            <sz val="8"/>
            <color indexed="10"/>
            <rFont val="Times New Roman"/>
            <family val="1"/>
          </rPr>
          <t>sino</t>
        </r>
        <r>
          <rPr>
            <b/>
            <sz val="8"/>
            <color indexed="81"/>
            <rFont val="Times New Roman"/>
            <family val="1"/>
          </rPr>
          <t xml:space="preserve"> </t>
        </r>
        <r>
          <rPr>
            <b/>
            <u/>
            <sz val="8"/>
            <color indexed="81"/>
            <rFont val="Times New Roman"/>
            <family val="1"/>
          </rPr>
          <t>0</t>
        </r>
        <r>
          <rPr>
            <b/>
            <sz val="8"/>
            <color indexed="81"/>
            <rFont val="Times New Roman"/>
            <family val="1"/>
          </rPr>
          <t xml:space="preserve"> (cero)</t>
        </r>
      </text>
    </comment>
    <comment ref="N4" authorId="0" shapeId="0" xr:uid="{04A3B322-8466-4B27-A65E-2312CFD830BB}">
      <text>
        <r>
          <rPr>
            <b/>
            <sz val="8"/>
            <color indexed="81"/>
            <rFont val="Arial"/>
            <family val="2"/>
          </rPr>
          <t>Si Campamento es Rancagua
calcular el 10% del sueldo
sino calcular el 20% del sueldo</t>
        </r>
      </text>
    </comment>
    <comment ref="O4" authorId="0" shapeId="0" xr:uid="{2947C7C1-4F5B-4302-BCD5-A49E65D457EF}">
      <text>
        <r>
          <rPr>
            <b/>
            <sz val="10"/>
            <color indexed="81"/>
            <rFont val="Arial"/>
            <family val="2"/>
          </rPr>
          <t>Si edad es mayor a 60, escriba "SI" sino que escriba "NO".</t>
        </r>
      </text>
    </comment>
    <comment ref="Q4" authorId="0" shapeId="0" xr:uid="{F6D935E5-F17E-4005-8D68-F0C2981FAC0F}">
      <text>
        <r>
          <rPr>
            <b/>
            <sz val="8"/>
            <color indexed="10"/>
            <rFont val="Arial"/>
            <family val="2"/>
          </rPr>
          <t>SI</t>
        </r>
        <r>
          <rPr>
            <b/>
            <sz val="8"/>
            <color indexed="81"/>
            <rFont val="Arial"/>
            <family val="2"/>
          </rPr>
          <t xml:space="preserve"> Sindicato es igual a vacío
el descuento es 0
</t>
        </r>
        <r>
          <rPr>
            <b/>
            <sz val="8"/>
            <color indexed="10"/>
            <rFont val="Arial"/>
            <family val="2"/>
          </rPr>
          <t>Sino</t>
        </r>
        <r>
          <rPr>
            <b/>
            <sz val="8"/>
            <color indexed="81"/>
            <rFont val="Arial"/>
            <family val="2"/>
          </rPr>
          <t xml:space="preserve"> el descuento es un 3% del Sueldo</t>
        </r>
      </text>
    </comment>
    <comment ref="R4" authorId="0" shapeId="0" xr:uid="{37671C54-27DC-41CC-9AA4-A7793CAF323D}">
      <text>
        <r>
          <rPr>
            <i/>
            <sz val="8"/>
            <color indexed="81"/>
            <rFont val="Times New Roman"/>
            <family val="1"/>
          </rPr>
          <t xml:space="preserve">Si Edad es mayor o igual a 50
aumentar el sueldo en un 10%
sino aumentarlo en un 5%
</t>
        </r>
      </text>
    </comment>
  </commentList>
</comments>
</file>

<file path=xl/sharedStrings.xml><?xml version="1.0" encoding="utf-8"?>
<sst xmlns="http://schemas.openxmlformats.org/spreadsheetml/2006/main" count="2638" uniqueCount="474">
  <si>
    <t>TF500</t>
  </si>
  <si>
    <t>F</t>
  </si>
  <si>
    <t>AVILA PENA LUIS ANTONIO</t>
  </si>
  <si>
    <t>Maestro Mantenedor Fundición</t>
  </si>
  <si>
    <t>RODRIGUEZ SILVA CARLOS ENRIQUE</t>
  </si>
  <si>
    <t>Inspector Técnico Mantenimiento FU</t>
  </si>
  <si>
    <t>TF522</t>
  </si>
  <si>
    <t>VERA RIVERA OSCAR GUSTAVO</t>
  </si>
  <si>
    <t>Coordinador Operaciones FU</t>
  </si>
  <si>
    <t>TF531</t>
  </si>
  <si>
    <t>CESPEDES PAVEZ MANUEL JOSE</t>
  </si>
  <si>
    <t>Cargo</t>
  </si>
  <si>
    <t>A</t>
  </si>
  <si>
    <t>B</t>
  </si>
  <si>
    <t>Sueldo</t>
  </si>
  <si>
    <t>SISET</t>
  </si>
  <si>
    <t/>
  </si>
  <si>
    <t>Operario Servicios Mina A</t>
  </si>
  <si>
    <t>Jefe Turno Producción Mina D</t>
  </si>
  <si>
    <t>Operario Producción Mina A</t>
  </si>
  <si>
    <t>TM351</t>
  </si>
  <si>
    <t>Operario Producción Mina B</t>
  </si>
  <si>
    <t>TM362</t>
  </si>
  <si>
    <t>Maestro Mecánico Mina E</t>
  </si>
  <si>
    <t>BIAGGINI MARTINEZ RIGOBERTO ALFREDO</t>
  </si>
  <si>
    <t>TM379</t>
  </si>
  <si>
    <t>Analista Procesos Minco C</t>
  </si>
  <si>
    <t>Maestro Electricista Concentrador B</t>
  </si>
  <si>
    <t>Analista Control Procesos Minco D</t>
  </si>
  <si>
    <t>Operario Servicios Mina B</t>
  </si>
  <si>
    <t>Maestro Mecánico Mina A</t>
  </si>
  <si>
    <t>TM424</t>
  </si>
  <si>
    <t>CACERES ROMERO OMAR CAMILO</t>
  </si>
  <si>
    <t>ESPINOZA DOMINGUEZ LUIS ESTANILAO</t>
  </si>
  <si>
    <t>Proyectista A</t>
  </si>
  <si>
    <t>Operario Producción Concentrador A</t>
  </si>
  <si>
    <t>Operario Producción Concentrador B</t>
  </si>
  <si>
    <t>Jefe Mantención Eléctrica Concentrador F</t>
  </si>
  <si>
    <t>Maestro Electricista Concentrador E</t>
  </si>
  <si>
    <t>Operador Mantenedor Equipos</t>
  </si>
  <si>
    <t>ALBORNOZ LABARCA ERASMO EVARISTO</t>
  </si>
  <si>
    <t>Maquinista Grúa EC</t>
  </si>
  <si>
    <t>Analista Gestión A</t>
  </si>
  <si>
    <t>Chofer Equipos y Vehículos Especiales</t>
  </si>
  <si>
    <t>Coordinador Terreno Servicios Equipos</t>
  </si>
  <si>
    <t>PEREZ CISTERNAS JOSE GILBERTO</t>
  </si>
  <si>
    <t>PINTO RIQUELME JORGE</t>
  </si>
  <si>
    <t>Despachador Equipos y Vehículos</t>
  </si>
  <si>
    <t>SOTO CORNEJO JUAN BAUTISTA</t>
  </si>
  <si>
    <t>TS617</t>
  </si>
  <si>
    <t>TAPIA SERRANO HORACIO DE JESUS</t>
  </si>
  <si>
    <t>TS719</t>
  </si>
  <si>
    <t>Coordinador Servicios Generales D</t>
  </si>
  <si>
    <t>TS720</t>
  </si>
  <si>
    <t>TS776</t>
  </si>
  <si>
    <t>Capataz Servicios Generales A</t>
  </si>
  <si>
    <t>TS814</t>
  </si>
  <si>
    <t>TS825</t>
  </si>
  <si>
    <t>Vigilante Privado</t>
  </si>
  <si>
    <t>IRIGOYEN VASQUEZ MANUEL ENRIQUE</t>
  </si>
  <si>
    <t>TS832</t>
  </si>
  <si>
    <t>REYES FIGUEROA PEDRO ALBERTO</t>
  </si>
  <si>
    <t>Gerente Fundicion</t>
  </si>
  <si>
    <t>Colón</t>
  </si>
  <si>
    <t>TA818</t>
  </si>
  <si>
    <t>BOBADILLA MORALES JUAN LUIS</t>
  </si>
  <si>
    <t>TF501</t>
  </si>
  <si>
    <t>Superintendente</t>
  </si>
  <si>
    <t>M</t>
  </si>
  <si>
    <t>Caletones</t>
  </si>
  <si>
    <t>Ingeniero</t>
  </si>
  <si>
    <t>Jefe Unidad</t>
  </si>
  <si>
    <t>TF504</t>
  </si>
  <si>
    <t>Ingeniero Especialista</t>
  </si>
  <si>
    <t>Jefe Departamento</t>
  </si>
  <si>
    <t>BRAVO GUERRA OSCAR GUILLERMO</t>
  </si>
  <si>
    <t>TM355</t>
  </si>
  <si>
    <t>TM490</t>
  </si>
  <si>
    <t>RIQUELME RIQUELME MAURICIO FRANCISCO</t>
  </si>
  <si>
    <t>TM866</t>
  </si>
  <si>
    <t>FUICA QUINTANA GABRIEL NICOLAS</t>
  </si>
  <si>
    <t>Operario Extracción</t>
  </si>
  <si>
    <t>Mecánico Mina</t>
  </si>
  <si>
    <t>Operador Equipos Desarrollo</t>
  </si>
  <si>
    <t>CORREA CORREA MANUEL JESUS DEL CARMEN</t>
  </si>
  <si>
    <t>ESPINOZA MUNOZ JOSE EDUARDO</t>
  </si>
  <si>
    <t>FLORES VILLEGAS JOSE ABRAHAM</t>
  </si>
  <si>
    <t>ARDILES IRIBARREN VICTOR ALEJANDRO</t>
  </si>
  <si>
    <t>GODOY VELIZ MARIO IVAN</t>
  </si>
  <si>
    <t>Campamento</t>
  </si>
  <si>
    <t>F-Nac</t>
  </si>
  <si>
    <t>TF514</t>
  </si>
  <si>
    <t>TF518</t>
  </si>
  <si>
    <t>MALLEA GUTIERREZ MARIO ADOLFO</t>
  </si>
  <si>
    <t>Jefe Unidad Mantención</t>
  </si>
  <si>
    <t>GOMEZ GUERRERO JULIO CESAR</t>
  </si>
  <si>
    <t>TF534</t>
  </si>
  <si>
    <t>TF535</t>
  </si>
  <si>
    <t>ROJAS GAETE SERGIO MAXIMINO</t>
  </si>
  <si>
    <t>TF547</t>
  </si>
  <si>
    <t>MARTINICH BUSTAMANTE BENJAMIN ALEKSANDER</t>
  </si>
  <si>
    <t>TF564</t>
  </si>
  <si>
    <t>MALUENDA SALFATE ROLANDO ANTONIO</t>
  </si>
  <si>
    <t>TF567</t>
  </si>
  <si>
    <t>TS611</t>
  </si>
  <si>
    <t>TA903</t>
  </si>
  <si>
    <t>Coordinador Mantenimiento FU</t>
  </si>
  <si>
    <t>TA981</t>
  </si>
  <si>
    <t>Operario Conversión</t>
  </si>
  <si>
    <t>CARVAJAL SANTIS LUIS ARTURO</t>
  </si>
  <si>
    <t>Operador Mantenedor Eqpos. y Vehículos B</t>
  </si>
  <si>
    <t>Chofer Pool</t>
  </si>
  <si>
    <t>DINAMARCA REYES JOSE DARIO</t>
  </si>
  <si>
    <t>PEREZ VASQUEZ MARIO ENRIQUE</t>
  </si>
  <si>
    <t>Mecánico Industrial A</t>
  </si>
  <si>
    <t>CARVACHO GONZALEZ FERNANDO</t>
  </si>
  <si>
    <t>Jefe Taller Equipos</t>
  </si>
  <si>
    <t>GUAJARDO GUAJARDO JOSE REINALDO</t>
  </si>
  <si>
    <t>Operador Sistema B</t>
  </si>
  <si>
    <t>HERNANDEZ RIQUELME MANUEL FRANCISCO</t>
  </si>
  <si>
    <t>TS763</t>
  </si>
  <si>
    <t>PEREZ CASTRO ROBERTO ALEJANDRO</t>
  </si>
  <si>
    <t>TI845</t>
  </si>
  <si>
    <t>Jefe Proyecto</t>
  </si>
  <si>
    <t>LLANOS ARRIAGADA ESTEBAN GUILLERMO</t>
  </si>
  <si>
    <t>TM034</t>
  </si>
  <si>
    <t>Jefe Ingeniería</t>
  </si>
  <si>
    <t>UMANA SAAVEDRA JUAN ERNESTO</t>
  </si>
  <si>
    <t>TM062</t>
  </si>
  <si>
    <t>TM164</t>
  </si>
  <si>
    <t>TM401</t>
  </si>
  <si>
    <t>COLLADO CUNCHILLOS RENE SEBASTIAN</t>
  </si>
  <si>
    <t>FIGUEROA GUTIERREZ LUIS HERNAN</t>
  </si>
  <si>
    <t>TM417</t>
  </si>
  <si>
    <t>TM426</t>
  </si>
  <si>
    <t>VALENZUELA MEDINA ALDO LEANDRO</t>
  </si>
  <si>
    <t>TM427</t>
  </si>
  <si>
    <t>TM428</t>
  </si>
  <si>
    <t>QUINONES TAPIA NELSON ARNALDO</t>
  </si>
  <si>
    <t>TM429</t>
  </si>
  <si>
    <t>TM434</t>
  </si>
  <si>
    <t>HENRIQUEZ URZUA LUIS AURELIO</t>
  </si>
  <si>
    <t>TM455</t>
  </si>
  <si>
    <t>TM465</t>
  </si>
  <si>
    <t>GIMENEZ HERNANDEZ PATRICIO EDUARDO</t>
  </si>
  <si>
    <t>Jefe Sistema Servicios</t>
  </si>
  <si>
    <t>PINEDA FIERRO HORACIO GABRIEL</t>
  </si>
  <si>
    <t>GARRETON ZANZANI JOSE LUIS</t>
  </si>
  <si>
    <t>TS744</t>
  </si>
  <si>
    <t>TS753</t>
  </si>
  <si>
    <t>OTAROLA CHACON HUGO IVAN</t>
  </si>
  <si>
    <t>Gestionador Abastecimientos B</t>
  </si>
  <si>
    <t>Contador B</t>
  </si>
  <si>
    <t>MENESES CAMPOS ALFONSO</t>
  </si>
  <si>
    <t>Controlador Preparador Productos</t>
  </si>
  <si>
    <t>Secretario Departamento</t>
  </si>
  <si>
    <t>IRARRAZABAL AGUIRRE JORGE ALEX</t>
  </si>
  <si>
    <t>Maestro Producción Mina B</t>
  </si>
  <si>
    <t>TM055</t>
  </si>
  <si>
    <t>GUZMAN ORTEGA VICTOR MANUEL</t>
  </si>
  <si>
    <t>TM086</t>
  </si>
  <si>
    <t>ARAYA ZAVALA HERNAN DEL CARMEN</t>
  </si>
  <si>
    <t>MARINOVIC MARINOVIC ALEJANDRO ANTONIO</t>
  </si>
  <si>
    <t>TORRES ROZAS LUIS ORLANDO</t>
  </si>
  <si>
    <t>ALLENDES FUENZALIDA MARIA SOLEDAD</t>
  </si>
  <si>
    <t>Químico Control Calidad</t>
  </si>
  <si>
    <t>ALVAREZ CASTRO HUGO HERIBERTO</t>
  </si>
  <si>
    <t>OLIVARES JORQUERA ARMANDINA DEL CARMEN</t>
  </si>
  <si>
    <t>PASSALACQUA RESTINI HUGO JOSE</t>
  </si>
  <si>
    <t>Analista Sistemas Control Calidad</t>
  </si>
  <si>
    <t>Coya</t>
  </si>
  <si>
    <t>RIOS ARIAS JORGE ARMANDO</t>
  </si>
  <si>
    <t>Jefe Protección Industrial</t>
  </si>
  <si>
    <t>SUIL MONTECINO FROILAN ALBERTO</t>
  </si>
  <si>
    <t>TS769</t>
  </si>
  <si>
    <t>Jefe Construcción e Inspección</t>
  </si>
  <si>
    <t>La Junta</t>
  </si>
  <si>
    <t>TM380</t>
  </si>
  <si>
    <t>TM294</t>
  </si>
  <si>
    <t>Jefe Nivel</t>
  </si>
  <si>
    <t>ARAYA MALUENDA CARLOS ERNESTO</t>
  </si>
  <si>
    <t>Mina</t>
  </si>
  <si>
    <t>TM029</t>
  </si>
  <si>
    <t>CORREA SALINAS LUIS FELIPE</t>
  </si>
  <si>
    <t>TM195</t>
  </si>
  <si>
    <t>TOBAR OSORIO HERMOGENES</t>
  </si>
  <si>
    <t>TM261</t>
  </si>
  <si>
    <t>Maestro Electromecánico Minco E</t>
  </si>
  <si>
    <t>TM269</t>
  </si>
  <si>
    <t>SOTO BERMAL JUAN SANTIAGO</t>
  </si>
  <si>
    <t>TM330</t>
  </si>
  <si>
    <t>GONZALEZ MEDEL DAGOBERTO ANTONIO</t>
  </si>
  <si>
    <t>VENEGAS MOLINA JUAN LEONARDO</t>
  </si>
  <si>
    <t>TM349</t>
  </si>
  <si>
    <t>CAMPOS CORTES JOEL DEL CARMEN</t>
  </si>
  <si>
    <t>VEAS ALVAREZ EUGENIO DEL TRANSITO</t>
  </si>
  <si>
    <t>LEMAITRE SALINAS RICARDO ALFREDO</t>
  </si>
  <si>
    <t>TM444</t>
  </si>
  <si>
    <t>CASTILLO PIZARRO GUILLERMO ARIEL</t>
  </si>
  <si>
    <t>VEGA URREA NELSON EDUARDO</t>
  </si>
  <si>
    <t>TM481</t>
  </si>
  <si>
    <t>PEREIRA TORAN HECTOR ARMANDO</t>
  </si>
  <si>
    <t>TM167</t>
  </si>
  <si>
    <t>NUNEZ VASQUEZ HORACIO ALEX</t>
  </si>
  <si>
    <t>Asistente Procesos Minco D</t>
  </si>
  <si>
    <t>LATOJA LATOJA CARLOS GUILLERMO</t>
  </si>
  <si>
    <t>CASTAÑEDA CALDERON JUAN EUGENIO</t>
  </si>
  <si>
    <t>DIAZ ACEVEDO GUILLERMO MARIANO</t>
  </si>
  <si>
    <t>MS258</t>
  </si>
  <si>
    <t>MS259</t>
  </si>
  <si>
    <t>CAGLIANO CATALAN BLAS EUGENIO</t>
  </si>
  <si>
    <t>MS260</t>
  </si>
  <si>
    <t>STUMPTNER MARINO LUIS ARMANDO</t>
  </si>
  <si>
    <t>MS295</t>
  </si>
  <si>
    <t>LAAGE HIDALGO FELIX RODOLFO</t>
  </si>
  <si>
    <t>RESTOVIC VERON CECILIA YASMIN</t>
  </si>
  <si>
    <t>MS342</t>
  </si>
  <si>
    <t>TA806</t>
  </si>
  <si>
    <t>TA807</t>
  </si>
  <si>
    <t>VALENZUELA VALENZUELA JOSE EUSTAQUIO</t>
  </si>
  <si>
    <t>TA811</t>
  </si>
  <si>
    <t>Consultor</t>
  </si>
  <si>
    <t>IBACACHE OYANEDEL ISAIAS ALEJANDRO</t>
  </si>
  <si>
    <t>TA855</t>
  </si>
  <si>
    <t>VENEGAS TORO ADOLFO HUGO</t>
  </si>
  <si>
    <t>TA864</t>
  </si>
  <si>
    <t>TA867</t>
  </si>
  <si>
    <t>GRUETTNER GRIMAL GUILLERMO GERARDO</t>
  </si>
  <si>
    <t>CHAVEZ CARVAJAL MARIELA EUGENIA</t>
  </si>
  <si>
    <t>SALAS DIAZ MARCO ANTONIO</t>
  </si>
  <si>
    <t>TA884</t>
  </si>
  <si>
    <t>TA902</t>
  </si>
  <si>
    <t>VARAS CANESSA JUAN MANUEL</t>
  </si>
  <si>
    <t>TA907</t>
  </si>
  <si>
    <t>IBANEZ SILVA RAUL EDUARDO</t>
  </si>
  <si>
    <t>VEGA HOYOS ALEXIS HUMBERTO</t>
  </si>
  <si>
    <t>TI841</t>
  </si>
  <si>
    <t>ZURITA MEDINA HECTOR ABRAHAM</t>
  </si>
  <si>
    <t>CLARK REYES DENNIS GEORGE</t>
  </si>
  <si>
    <t>TI849</t>
  </si>
  <si>
    <t>ANTONUCCI SALAZAR VICTOR LEOPOLDO</t>
  </si>
  <si>
    <t>TI853</t>
  </si>
  <si>
    <t>TI859</t>
  </si>
  <si>
    <t>CODOCEO ALQUINTA JAVIER SEGUNDO</t>
  </si>
  <si>
    <t>TI860</t>
  </si>
  <si>
    <t>PAREDES CARRIEZ JORGE ELISEO</t>
  </si>
  <si>
    <t>TI931</t>
  </si>
  <si>
    <t>TI932</t>
  </si>
  <si>
    <t>MIRANDA HERRERA ELIECER ULISES</t>
  </si>
  <si>
    <t>TI939</t>
  </si>
  <si>
    <t>TM119</t>
  </si>
  <si>
    <t>MORALES CARVAJAL RICARDO FERNANDO</t>
  </si>
  <si>
    <t>TS700</t>
  </si>
  <si>
    <t>ZURITA MEZA IVAN MAXIMILIANO</t>
  </si>
  <si>
    <t>Operador Equipo Computacional A</t>
  </si>
  <si>
    <t>VALDIVIA CONTRERAS LUIS ENRIQUE</t>
  </si>
  <si>
    <t>Gestionador Abastecimientos A</t>
  </si>
  <si>
    <t>Reordenador Comprador B</t>
  </si>
  <si>
    <t>UBILLO TORRES LUIS HUMBERTO</t>
  </si>
  <si>
    <t>Gestionador Abastecimientos F</t>
  </si>
  <si>
    <t>ACEVEDO FUENZALIDA JUAN FRANCISCO</t>
  </si>
  <si>
    <t>SEPULVEDA ALVEAR ADOLFO ARNALDO</t>
  </si>
  <si>
    <t>BADILLA PALACIOS LUIS ERNESTO</t>
  </si>
  <si>
    <t>AVALOS TAPIA WILSON ANTONIO</t>
  </si>
  <si>
    <t>Contador General B</t>
  </si>
  <si>
    <t>TA800</t>
  </si>
  <si>
    <t>TA803</t>
  </si>
  <si>
    <t>VARGAS DIAZ ALBERTO RENE</t>
  </si>
  <si>
    <t>VALENZUELA CANELO SERGIO SEGUNDO</t>
  </si>
  <si>
    <t>TM482</t>
  </si>
  <si>
    <t>CAMPILLAY BERRIOS LUIS ALBERTO</t>
  </si>
  <si>
    <t>OYANADEL VARGAS CARLOS MANUEL</t>
  </si>
  <si>
    <t>POBLETE CORREA HERIBERTO MANUEL</t>
  </si>
  <si>
    <t>MOLINA REYES JUAN BAUSTISTA</t>
  </si>
  <si>
    <t>TAPIA ABETT_LATORRE LUIS GUILLERMO</t>
  </si>
  <si>
    <t>TM237</t>
  </si>
  <si>
    <t>AVILES ARAYA SERGIO ERASMO</t>
  </si>
  <si>
    <t>JULIO SOTO JUAN CARLOS</t>
  </si>
  <si>
    <t>LAGUNAS AGUILERA ALFREDO EDGARDO</t>
  </si>
  <si>
    <t>GUZMAN CONTRERAS MARIA RUBI</t>
  </si>
  <si>
    <t>TA839</t>
  </si>
  <si>
    <t>TA861</t>
  </si>
  <si>
    <t>GUELL GALLOFRE FERNANDO</t>
  </si>
  <si>
    <t>TA877</t>
  </si>
  <si>
    <t>TA900</t>
  </si>
  <si>
    <t>VILLARROEL CONTRERAS JUVENAL ALEJO</t>
  </si>
  <si>
    <t>VERDUGO HERNANDEZ DAGOBERTO JUAN</t>
  </si>
  <si>
    <t>Analista Desarrollo Humano</t>
  </si>
  <si>
    <t>Analista Recursos Humanos B</t>
  </si>
  <si>
    <t>OTAROLA CONTRERAS LUIS HERNAN</t>
  </si>
  <si>
    <t>Analista Recursos Humanos C</t>
  </si>
  <si>
    <t>CANALES ROA HUGO HERNAN</t>
  </si>
  <si>
    <t>TORNERIA NARANJO RAFAEL ALBERTO</t>
  </si>
  <si>
    <t>Dibujante Proyectista</t>
  </si>
  <si>
    <t>Proyectista B</t>
  </si>
  <si>
    <t>ALTAMIRANO OLIVARES MIGUEL</t>
  </si>
  <si>
    <t>VALENZUELA CASTRO FRANCISCO ANTONIO</t>
  </si>
  <si>
    <t>Analista Ingenieria B</t>
  </si>
  <si>
    <t>ESCOBAR VASQUEZ LUIS ALFREDO</t>
  </si>
  <si>
    <t>LOBOS CARRASCO EDMUNDO</t>
  </si>
  <si>
    <t>MIRANDA ROJAS MARIO JUSTINO</t>
  </si>
  <si>
    <t>SALINAS ERICES GUILLERMO FREDY</t>
  </si>
  <si>
    <t>SANTANDER SALINAS ADOLFO IVAN</t>
  </si>
  <si>
    <t>TS642</t>
  </si>
  <si>
    <t>SAGREDO NUNEZ SILVIO MANUEL</t>
  </si>
  <si>
    <t>VENEGAS ESPINDOLA AGUSTIN ENRIQUE</t>
  </si>
  <si>
    <t>Mecánico Equipos</t>
  </si>
  <si>
    <t>TS645</t>
  </si>
  <si>
    <t>HERRERA LETELIER ANIBAL</t>
  </si>
  <si>
    <t>Activador Repuestos</t>
  </si>
  <si>
    <t>CAMUS GUAJARDO HUGO</t>
  </si>
  <si>
    <t>Analista Gestión C</t>
  </si>
  <si>
    <t>Coordinador Turno Protección Industrial</t>
  </si>
  <si>
    <t>CARRASCO LATORRE HUMBERTO</t>
  </si>
  <si>
    <t>ALVAREZ FUENTES RICARDO SEGUNDO</t>
  </si>
  <si>
    <t>Gerente General División El Teniente</t>
  </si>
  <si>
    <t>OYANADER VENEGAS PATRICIO EDUARDO</t>
  </si>
  <si>
    <t>TA802</t>
  </si>
  <si>
    <t>TARIFEÑO URQUIETA MELITON ENRIQUE</t>
  </si>
  <si>
    <t>Gerente Proyectos</t>
  </si>
  <si>
    <t>UTEAU DE VOS SERGIO ULISES</t>
  </si>
  <si>
    <t>Consejero Jurídico Divisional</t>
  </si>
  <si>
    <t>SANCHEZ MILLAN GUSTAVO GUILLERMO</t>
  </si>
  <si>
    <t>Gerente Riesgo, Ambiente y Calidad</t>
  </si>
  <si>
    <t>GUZMAN FILIPPI SILVIO PEDRO</t>
  </si>
  <si>
    <t>Director de Estrategia y Control Gestión</t>
  </si>
  <si>
    <t>CRISTOFFANINI VIANCOS LAURA</t>
  </si>
  <si>
    <t>Director de Evaluación y Ctrl.Proyectos</t>
  </si>
  <si>
    <t>SILVA GUZMAN PATRICIO OCTAVIO</t>
  </si>
  <si>
    <t>Gerente Desarrollo Humano</t>
  </si>
  <si>
    <t>San Antonio</t>
  </si>
  <si>
    <t>CARTAGENA POLANCO OSVALDO LUIS</t>
  </si>
  <si>
    <t>Relacionador Público</t>
  </si>
  <si>
    <t>Analista Control Tráfico B</t>
  </si>
  <si>
    <t>Sewell</t>
  </si>
  <si>
    <t>TM408</t>
  </si>
  <si>
    <t>KRAUSE VARGAS GUSTAVO ENRIQUE</t>
  </si>
  <si>
    <t>TM253</t>
  </si>
  <si>
    <t>CAMPOS MORENO SEGUNDO ERNESTO</t>
  </si>
  <si>
    <t>TM415</t>
  </si>
  <si>
    <t>MUNOZ MUNOZ FRANCISCO JAVIER</t>
  </si>
  <si>
    <t>MERY JOHNS HUGO ESTEBAN</t>
  </si>
  <si>
    <t>LIRA CARO RENE FERNANDO</t>
  </si>
  <si>
    <t>Coordinador Programación y Embarques B</t>
  </si>
  <si>
    <t>RODRIGUEZ RUBIO CARLOS ARTURO</t>
  </si>
  <si>
    <t>Rancagua</t>
  </si>
  <si>
    <t>MS149</t>
  </si>
  <si>
    <t>HUERTA PIZARRO RODOLFO ALEJANDRO</t>
  </si>
  <si>
    <t>MS205</t>
  </si>
  <si>
    <t>ALFARO GARCES BRUNO LEONARDO</t>
  </si>
  <si>
    <t>Coordinador Abastecimientos</t>
  </si>
  <si>
    <t>MS257</t>
  </si>
  <si>
    <t>TM365</t>
  </si>
  <si>
    <t>BECERRA CASTRO LUIS ALFREDO</t>
  </si>
  <si>
    <t>Operador Planta Aire Mina</t>
  </si>
  <si>
    <t>CACERES DONOSO ANIBAL ROBINSON</t>
  </si>
  <si>
    <t>VALDENEGRO ARCE LEONARDO ENRIQUE</t>
  </si>
  <si>
    <t>GRMD</t>
  </si>
  <si>
    <t>GSYS</t>
  </si>
  <si>
    <t>DECG</t>
  </si>
  <si>
    <t>GPTA</t>
  </si>
  <si>
    <t>Nombre</t>
  </si>
  <si>
    <t>CeCo</t>
  </si>
  <si>
    <t>Sx</t>
  </si>
  <si>
    <t>Edad</t>
  </si>
  <si>
    <t>Sindicato</t>
  </si>
  <si>
    <t>GG</t>
  </si>
  <si>
    <t>GRAC</t>
  </si>
  <si>
    <t>GDHU</t>
  </si>
  <si>
    <t>SCOM</t>
  </si>
  <si>
    <t>GPRO</t>
  </si>
  <si>
    <t>GMIN</t>
  </si>
  <si>
    <t>DECP</t>
  </si>
  <si>
    <t>GFUN</t>
  </si>
  <si>
    <t>Valparaíso</t>
  </si>
  <si>
    <t>DATOS</t>
  </si>
  <si>
    <t>PROMEDIO EDAD</t>
  </si>
  <si>
    <t>MÍNIMA EDAD</t>
  </si>
  <si>
    <t>Nº PERSONAS</t>
  </si>
  <si>
    <t>PERSONAS CON EDAD  MENOR A 40 AÑOS</t>
  </si>
  <si>
    <t>PERSONAS CON 50 AÑOS</t>
  </si>
  <si>
    <t>PERSONAS CON EDAD MAYOR O IGUAL A 60</t>
  </si>
  <si>
    <t>GCIA</t>
  </si>
  <si>
    <t>CABEZAS DIAZ MARIA EUGENIA</t>
  </si>
  <si>
    <t>ARCE MARTINEZ ESTER JULIETA</t>
  </si>
  <si>
    <t>TS821</t>
  </si>
  <si>
    <t>Secretario Gerencia</t>
  </si>
  <si>
    <t>ARAVENA PEREIRA HORTENSIA DEL CARMEN</t>
  </si>
  <si>
    <t>TS827</t>
  </si>
  <si>
    <t>Operario Miscelaneos Serv. Generales B</t>
  </si>
  <si>
    <t>OSORIO PADILLA AGUSTINA</t>
  </si>
  <si>
    <t>TA813</t>
  </si>
  <si>
    <t>CID MUNOZ JOVITA ELIANA</t>
  </si>
  <si>
    <t>Analista Abastecimientos E</t>
  </si>
  <si>
    <t>ORELLANA WELCH MARIA CRISTINA</t>
  </si>
  <si>
    <t>Gestionador Abastecimientos E</t>
  </si>
  <si>
    <t>VALENZUELA SOTO MARIA TERESA</t>
  </si>
  <si>
    <t>Jefe Bienestar</t>
  </si>
  <si>
    <t>RAMIREZ GONZALEZ MARIA CRISTINA</t>
  </si>
  <si>
    <t>TM410</t>
  </si>
  <si>
    <t>TORRES CONTRERAS MARIA VICTORIA</t>
  </si>
  <si>
    <t>Coordinador Servicios Generales C</t>
  </si>
  <si>
    <t>Nº Personas del Sindicato SISET</t>
  </si>
  <si>
    <t>Nº Personas SIN sindicato</t>
  </si>
  <si>
    <t>Masculino</t>
  </si>
  <si>
    <t>Femenino</t>
  </si>
  <si>
    <t>SEXO</t>
  </si>
  <si>
    <t>BONO CAMPAMENTO</t>
  </si>
  <si>
    <t>JUBILAR</t>
  </si>
  <si>
    <t>N°Hijos</t>
  </si>
  <si>
    <t>Asig. Familiar</t>
  </si>
  <si>
    <t>DESC. SINDICATO</t>
  </si>
  <si>
    <t>Tipo Trabajador</t>
  </si>
  <si>
    <t>SUELDO AUMENTADO</t>
  </si>
  <si>
    <t>Nivel</t>
  </si>
  <si>
    <t>SUMA DE SUELDOS</t>
  </si>
  <si>
    <t>MAXIMO SUELDO</t>
  </si>
  <si>
    <t>POR SEXO</t>
  </si>
  <si>
    <t>POR ROL</t>
  </si>
  <si>
    <t>Rol A</t>
  </si>
  <si>
    <t>Rol B</t>
  </si>
  <si>
    <t>POR CAMPAMENTO</t>
  </si>
  <si>
    <t>POR SINDICATO</t>
  </si>
  <si>
    <t>POR EDAD</t>
  </si>
  <si>
    <t>SUMA CONDICIONAL</t>
  </si>
  <si>
    <t>TOTAL $ SUELDOS del Rol B</t>
  </si>
  <si>
    <t>TOTAL $ SUELDOS del Jefe Unidad</t>
  </si>
  <si>
    <t>TOTAL $ SUELDOS de las mujeres</t>
  </si>
  <si>
    <t>TOTAL $ SUELDOS de la Gerencia GSYS</t>
  </si>
  <si>
    <t>Temario de Formulas</t>
  </si>
  <si>
    <t>Formula Si</t>
  </si>
  <si>
    <t>Sub Totales</t>
  </si>
  <si>
    <t>Tablas finamicas</t>
  </si>
  <si>
    <t>Contar</t>
  </si>
  <si>
    <t>Suma</t>
  </si>
  <si>
    <t>Promedio</t>
  </si>
  <si>
    <t xml:space="preserve">Max </t>
  </si>
  <si>
    <t>Min</t>
  </si>
  <si>
    <t>Contar.si</t>
  </si>
  <si>
    <t>RESUMEN DE DATOS</t>
  </si>
  <si>
    <t>Buscarv</t>
  </si>
  <si>
    <t>Correlativo</t>
  </si>
  <si>
    <t>TD</t>
  </si>
  <si>
    <t>CLASE Nº7</t>
  </si>
  <si>
    <t>DESARROLLO  PRACTICO - "TABLAS DINAMICAS"</t>
  </si>
  <si>
    <t>p</t>
  </si>
  <si>
    <t>FILTRO</t>
  </si>
  <si>
    <t>COLUMNA</t>
  </si>
  <si>
    <t>FILAS</t>
  </si>
  <si>
    <t>VALORES</t>
  </si>
  <si>
    <t>Etiquetas de fila</t>
  </si>
  <si>
    <t>Ejecutivo</t>
  </si>
  <si>
    <t>Trabajador</t>
  </si>
  <si>
    <t>Total general</t>
  </si>
  <si>
    <t>Etiquetas de columna</t>
  </si>
  <si>
    <t>Cuenta de Nombre</t>
  </si>
  <si>
    <t>(Todas)</t>
  </si>
  <si>
    <t>NO</t>
  </si>
  <si>
    <t>SI</t>
  </si>
  <si>
    <t>Nº Trabajadores</t>
  </si>
  <si>
    <t>Cargos</t>
  </si>
  <si>
    <t>Sueldos Antiguos</t>
  </si>
  <si>
    <t>Sueldos Nuevos</t>
  </si>
  <si>
    <t>Campamentos</t>
  </si>
  <si>
    <t>Máx. de Sueldo</t>
  </si>
  <si>
    <t>Máx. de SUELDO AUMENTADO</t>
  </si>
  <si>
    <t>Mín. de Sueldo</t>
  </si>
  <si>
    <t>Mín. de SUELDO AUMENTADO</t>
  </si>
  <si>
    <t>Promedio de Sueldo</t>
  </si>
  <si>
    <t>Promedio de SUELDO AUMENTADO</t>
  </si>
  <si>
    <t>RESUMEN DE VALORES</t>
  </si>
  <si>
    <t>C</t>
  </si>
  <si>
    <t>D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</si>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</sst>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;[Red]0"/>
    <numFmt numFmtId="167" formatCode="#,##0;[Red]#,##0"/>
    <numFmt numFmtId="168" formatCode="#,##0.0"/>
    <numFmt numFmtId="169" formatCode="_-* #,##0_-;\-* #,##0_-;_-* &quot;-&quot;??_-;_-@_-"/>
    <numFmt numFmtId="170" formatCode="_-&quot;$&quot;\ * #,##0_-;\-&quot;$&quot;\ * #,##0_-;_-&quot;$&quot;\ * &quot;-&quot;??_-;_-@_-"/>
  </numFmts>
  <fonts count="2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1"/>
      <name val="Arial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10"/>
      <name val="Arial"/>
      <family val="2"/>
    </font>
    <font>
      <b/>
      <sz val="8"/>
      <color indexed="81"/>
      <name val="Arial"/>
      <family val="2"/>
    </font>
    <font>
      <b/>
      <sz val="8"/>
      <color indexed="10"/>
      <name val="Times New Roman"/>
      <family val="1"/>
    </font>
    <font>
      <b/>
      <sz val="8"/>
      <color indexed="81"/>
      <name val="Times New Roman"/>
      <family val="1"/>
    </font>
    <font>
      <b/>
      <u/>
      <sz val="8"/>
      <color indexed="81"/>
      <name val="Times New Roman"/>
      <family val="1"/>
    </font>
    <font>
      <i/>
      <sz val="8"/>
      <color indexed="81"/>
      <name val="Times New Roman"/>
      <family val="1"/>
    </font>
    <font>
      <sz val="8"/>
      <color indexed="10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b/>
      <i/>
      <sz val="28"/>
      <name val="Arial"/>
      <family val="2"/>
    </font>
    <font>
      <b/>
      <i/>
      <sz val="48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4"/>
      <color theme="7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25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2" fillId="0" borderId="0" xfId="0" applyFont="1"/>
    <xf numFmtId="3" fontId="2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6" fontId="6" fillId="6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6" fontId="6" fillId="6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2" applyNumberFormat="1" applyFont="1" applyBorder="1" applyAlignment="1"/>
    <xf numFmtId="14" fontId="7" fillId="0" borderId="1" xfId="0" applyNumberFormat="1" applyFont="1" applyBorder="1"/>
    <xf numFmtId="166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69" fontId="7" fillId="0" borderId="1" xfId="1" applyNumberFormat="1" applyFont="1" applyBorder="1" applyAlignment="1">
      <alignment horizontal="right"/>
    </xf>
    <xf numFmtId="170" fontId="7" fillId="0" borderId="1" xfId="2" applyNumberFormat="1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17" fillId="2" borderId="2" xfId="0" applyFont="1" applyFill="1" applyBorder="1"/>
    <xf numFmtId="0" fontId="17" fillId="3" borderId="9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3" fontId="2" fillId="4" borderId="10" xfId="0" applyNumberFormat="1" applyFont="1" applyFill="1" applyBorder="1"/>
    <xf numFmtId="168" fontId="2" fillId="4" borderId="11" xfId="0" applyNumberFormat="1" applyFont="1" applyFill="1" applyBorder="1"/>
    <xf numFmtId="3" fontId="2" fillId="4" borderId="11" xfId="0" applyNumberFormat="1" applyFont="1" applyFill="1" applyBorder="1"/>
    <xf numFmtId="3" fontId="2" fillId="4" borderId="12" xfId="0" applyNumberFormat="1" applyFont="1" applyFill="1" applyBorder="1"/>
    <xf numFmtId="0" fontId="17" fillId="3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20" fillId="2" borderId="2" xfId="0" applyFont="1" applyFill="1" applyBorder="1"/>
    <xf numFmtId="3" fontId="2" fillId="4" borderId="14" xfId="0" applyNumberFormat="1" applyFont="1" applyFill="1" applyBorder="1"/>
    <xf numFmtId="3" fontId="2" fillId="4" borderId="15" xfId="0" applyNumberFormat="1" applyFont="1" applyFill="1" applyBorder="1"/>
    <xf numFmtId="0" fontId="0" fillId="0" borderId="0" xfId="0" applyAlignment="1">
      <alignment horizontal="center"/>
    </xf>
    <xf numFmtId="0" fontId="24" fillId="0" borderId="0" xfId="0" applyFont="1"/>
    <xf numFmtId="0" fontId="0" fillId="8" borderId="0" xfId="0" applyFill="1"/>
    <xf numFmtId="0" fontId="0" fillId="9" borderId="0" xfId="0" applyFill="1"/>
    <xf numFmtId="0" fontId="0" fillId="0" borderId="0" xfId="0" pivotButton="1"/>
    <xf numFmtId="0" fontId="0" fillId="0" borderId="0" xfId="0" applyAlignment="1">
      <alignment horizontal="left"/>
    </xf>
    <xf numFmtId="42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0" fontId="7" fillId="9" borderId="1" xfId="2" applyNumberFormat="1" applyFont="1" applyFill="1" applyBorder="1"/>
    <xf numFmtId="42" fontId="0" fillId="0" borderId="0" xfId="3" applyFont="1"/>
    <xf numFmtId="0" fontId="1" fillId="0" borderId="0" xfId="0" applyFont="1"/>
    <xf numFmtId="49" fontId="5" fillId="9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0" fillId="9" borderId="0" xfId="0" applyNumberFormat="1" applyFill="1"/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textRotation="90" wrapText="1"/>
    </xf>
    <xf numFmtId="0" fontId="26" fillId="9" borderId="0" xfId="0" applyFont="1" applyFill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Moneda [0]" xfId="3" builtinId="7"/>
    <cellStyle name="Normal" xfId="0" builtinId="0"/>
  </cellStyles>
  <dxfs count="43">
    <dxf>
      <alignment horizontal="center"/>
    </dxf>
    <dxf>
      <alignment horizontal="center"/>
    </dxf>
    <dxf>
      <font>
        <color rgb="FF9C0006"/>
      </font>
      <fill>
        <patternFill>
          <bgColor rgb="FFFFC7CE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2" formatCode="_ &quot;$&quot;* #,##0_ ;_ &quot;$&quot;* \-#,##0_ ;_ &quot;$&quot;* &quot;-&quot;_ ;_ @_ 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2" formatCode="_ &quot;$&quot;* #,##0_ ;_ &quot;$&quot;* \-#,##0_ ;_ &quot;$&quot;* &quot;-&quot;_ ;_ @_ 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2" formatCode="_ &quot;$&quot;* #,##0_ ;_ &quot;$&quot;* \-#,##0_ ;_ &quot;$&quot;* &quot;-&quot;_ ;_ @_ 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32" formatCode="_ &quot;$&quot;* #,##0_ ;_ &quot;$&quot;* \-#,##0_ ;_ &quot;$&quot;* &quot;-&quot;_ ;_ @_ 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514350</xdr:colOff>
      <xdr:row>2</xdr:row>
      <xdr:rowOff>9525</xdr:rowOff>
    </xdr:from>
    <xdr:to>
      <xdr:col>43</xdr:col>
      <xdr:colOff>428625</xdr:colOff>
      <xdr:row>33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659945-B49E-1161-1507-2647AF679153}"/>
            </a:ext>
          </a:extLst>
        </xdr:cNvPr>
        <xdr:cNvSpPr txBox="1"/>
      </xdr:nvSpPr>
      <xdr:spPr>
        <a:xfrm>
          <a:off x="11096625" y="333375"/>
          <a:ext cx="6010275" cy="564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u="sng"/>
            <a:t>Desgloce de los</a:t>
          </a:r>
          <a:r>
            <a:rPr lang="es-CL" sz="1100" b="1" u="sng" baseline="0"/>
            <a:t> datos;</a:t>
          </a:r>
        </a:p>
        <a:p>
          <a:endParaRPr lang="es-CL" sz="1100" baseline="0"/>
        </a:p>
        <a:p>
          <a:endParaRPr lang="es-CL" sz="1100" baseline="0"/>
        </a:p>
        <a:p>
          <a:endParaRPr lang="es-CL" sz="1100" baseline="0"/>
        </a:p>
        <a:p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25</xdr:row>
      <xdr:rowOff>0</xdr:rowOff>
    </xdr:from>
    <xdr:to>
      <xdr:col>12</xdr:col>
      <xdr:colOff>476701</xdr:colOff>
      <xdr:row>43</xdr:row>
      <xdr:rowOff>9933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C3FD49-CB02-EE71-C0EE-1D2B5CB5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50" y="3924300"/>
          <a:ext cx="3229426" cy="2924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erramientas%20Tecnol&#243;gicas%20semana%204\Pauta%20de%20RA2%20Experienci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"/>
      <sheetName val="RESUMEN"/>
    </sheetNames>
    <sheetDataSet>
      <sheetData sheetId="0" refreshError="1">
        <row r="2">
          <cell r="B2" t="str">
            <v>B</v>
          </cell>
          <cell r="P2">
            <v>7</v>
          </cell>
          <cell r="R2">
            <v>1645018.0176846688</v>
          </cell>
        </row>
        <row r="3">
          <cell r="B3" t="str">
            <v>B</v>
          </cell>
          <cell r="P3">
            <v>7</v>
          </cell>
          <cell r="R3">
            <v>1538561.9694825665</v>
          </cell>
        </row>
        <row r="4">
          <cell r="B4" t="str">
            <v>A</v>
          </cell>
          <cell r="P4" t="str">
            <v>SISET</v>
          </cell>
          <cell r="R4">
            <v>1575000</v>
          </cell>
        </row>
        <row r="5">
          <cell r="B5" t="str">
            <v>B</v>
          </cell>
          <cell r="P5">
            <v>14</v>
          </cell>
          <cell r="R5">
            <v>407364.65244021779</v>
          </cell>
        </row>
        <row r="6">
          <cell r="B6" t="str">
            <v>B</v>
          </cell>
          <cell r="P6">
            <v>14</v>
          </cell>
          <cell r="R6">
            <v>1060500</v>
          </cell>
        </row>
        <row r="7">
          <cell r="B7" t="str">
            <v>E</v>
          </cell>
          <cell r="P7" t="str">
            <v/>
          </cell>
          <cell r="R7">
            <v>5500000</v>
          </cell>
        </row>
        <row r="8">
          <cell r="B8" t="str">
            <v>B</v>
          </cell>
          <cell r="P8">
            <v>3</v>
          </cell>
          <cell r="R8">
            <v>1915723.4737158827</v>
          </cell>
        </row>
        <row r="9">
          <cell r="B9" t="str">
            <v>A</v>
          </cell>
          <cell r="P9" t="str">
            <v>SISET</v>
          </cell>
          <cell r="R9">
            <v>1857637.7773854027</v>
          </cell>
        </row>
        <row r="10">
          <cell r="B10" t="str">
            <v>B</v>
          </cell>
          <cell r="P10">
            <v>14</v>
          </cell>
          <cell r="R10">
            <v>310560.84724927787</v>
          </cell>
        </row>
        <row r="11">
          <cell r="B11" t="str">
            <v>B</v>
          </cell>
          <cell r="P11">
            <v>3</v>
          </cell>
          <cell r="R11">
            <v>955500</v>
          </cell>
        </row>
        <row r="12">
          <cell r="B12" t="str">
            <v>B</v>
          </cell>
          <cell r="P12">
            <v>3</v>
          </cell>
          <cell r="R12">
            <v>880000.00000000012</v>
          </cell>
        </row>
        <row r="13">
          <cell r="B13" t="str">
            <v>B</v>
          </cell>
          <cell r="P13">
            <v>14</v>
          </cell>
          <cell r="R13">
            <v>1720726.2524553863</v>
          </cell>
        </row>
        <row r="14">
          <cell r="B14" t="str">
            <v>B</v>
          </cell>
          <cell r="P14">
            <v>3</v>
          </cell>
          <cell r="R14">
            <v>519750</v>
          </cell>
        </row>
        <row r="15">
          <cell r="B15" t="str">
            <v>B</v>
          </cell>
          <cell r="P15">
            <v>7</v>
          </cell>
          <cell r="R15">
            <v>1067000</v>
          </cell>
        </row>
        <row r="16">
          <cell r="B16" t="str">
            <v>B</v>
          </cell>
          <cell r="P16">
            <v>13</v>
          </cell>
          <cell r="R16">
            <v>896684.35264043638</v>
          </cell>
        </row>
        <row r="17">
          <cell r="B17" t="str">
            <v>B</v>
          </cell>
          <cell r="P17">
            <v>3</v>
          </cell>
          <cell r="R17">
            <v>913500</v>
          </cell>
        </row>
        <row r="18">
          <cell r="B18" t="str">
            <v>B</v>
          </cell>
          <cell r="P18">
            <v>5</v>
          </cell>
          <cell r="R18">
            <v>1820293.4483732905</v>
          </cell>
        </row>
        <row r="19">
          <cell r="B19" t="str">
            <v>B</v>
          </cell>
          <cell r="P19">
            <v>8</v>
          </cell>
          <cell r="R19">
            <v>1627530.6154834351</v>
          </cell>
        </row>
        <row r="20">
          <cell r="B20" t="str">
            <v>B</v>
          </cell>
          <cell r="P20">
            <v>7</v>
          </cell>
          <cell r="R20">
            <v>535500</v>
          </cell>
        </row>
        <row r="21">
          <cell r="B21" t="str">
            <v>A</v>
          </cell>
          <cell r="P21" t="str">
            <v>SISET</v>
          </cell>
          <cell r="R21">
            <v>1575000</v>
          </cell>
        </row>
        <row r="22">
          <cell r="B22" t="str">
            <v>A</v>
          </cell>
          <cell r="P22" t="str">
            <v>SISET</v>
          </cell>
          <cell r="R22">
            <v>1650000.0000000002</v>
          </cell>
        </row>
        <row r="23">
          <cell r="B23" t="str">
            <v>B</v>
          </cell>
          <cell r="P23">
            <v>7</v>
          </cell>
          <cell r="R23">
            <v>768548.11286017206</v>
          </cell>
        </row>
        <row r="24">
          <cell r="B24" t="str">
            <v>B</v>
          </cell>
          <cell r="P24">
            <v>8</v>
          </cell>
          <cell r="R24">
            <v>1367652.253466282</v>
          </cell>
        </row>
        <row r="25">
          <cell r="B25" t="str">
            <v>B</v>
          </cell>
          <cell r="P25">
            <v>8</v>
          </cell>
          <cell r="R25">
            <v>1089000</v>
          </cell>
        </row>
        <row r="26">
          <cell r="B26" t="str">
            <v>A</v>
          </cell>
          <cell r="P26" t="str">
            <v>SISET</v>
          </cell>
          <cell r="R26">
            <v>1575000</v>
          </cell>
        </row>
        <row r="27">
          <cell r="B27" t="str">
            <v>B</v>
          </cell>
          <cell r="P27">
            <v>8</v>
          </cell>
          <cell r="R27">
            <v>511500.00000000006</v>
          </cell>
        </row>
        <row r="28">
          <cell r="B28" t="str">
            <v>B</v>
          </cell>
          <cell r="P28">
            <v>8</v>
          </cell>
          <cell r="R28">
            <v>540750</v>
          </cell>
        </row>
        <row r="29">
          <cell r="B29" t="str">
            <v>B</v>
          </cell>
          <cell r="P29">
            <v>3</v>
          </cell>
          <cell r="R29">
            <v>1150599.6859995471</v>
          </cell>
        </row>
        <row r="30">
          <cell r="B30" t="str">
            <v>B</v>
          </cell>
          <cell r="P30">
            <v>7</v>
          </cell>
          <cell r="R30">
            <v>2006948.4010356867</v>
          </cell>
        </row>
        <row r="31">
          <cell r="B31" t="str">
            <v>B</v>
          </cell>
          <cell r="P31">
            <v>7</v>
          </cell>
          <cell r="R31">
            <v>768548.11286017206</v>
          </cell>
        </row>
        <row r="32">
          <cell r="B32" t="str">
            <v>B</v>
          </cell>
          <cell r="P32">
            <v>7</v>
          </cell>
          <cell r="R32">
            <v>1308957.3928626459</v>
          </cell>
        </row>
        <row r="33">
          <cell r="B33" t="str">
            <v>B</v>
          </cell>
          <cell r="P33">
            <v>5</v>
          </cell>
          <cell r="R33">
            <v>1519833.1761746276</v>
          </cell>
        </row>
        <row r="34">
          <cell r="B34" t="str">
            <v>B</v>
          </cell>
          <cell r="P34">
            <v>13</v>
          </cell>
          <cell r="R34">
            <v>428319.28721238952</v>
          </cell>
        </row>
        <row r="35">
          <cell r="B35" t="str">
            <v>B</v>
          </cell>
          <cell r="P35">
            <v>7</v>
          </cell>
          <cell r="R35">
            <v>1013524.4161502621</v>
          </cell>
        </row>
        <row r="36">
          <cell r="B36" t="str">
            <v>A</v>
          </cell>
          <cell r="P36" t="str">
            <v>SISET</v>
          </cell>
          <cell r="R36">
            <v>1575000</v>
          </cell>
        </row>
        <row r="37">
          <cell r="B37" t="str">
            <v>B</v>
          </cell>
          <cell r="P37">
            <v>7</v>
          </cell>
          <cell r="R37">
            <v>880000.00000000012</v>
          </cell>
        </row>
        <row r="38">
          <cell r="B38" t="str">
            <v>B</v>
          </cell>
          <cell r="P38">
            <v>7</v>
          </cell>
          <cell r="R38">
            <v>1385533.4111225756</v>
          </cell>
        </row>
        <row r="39">
          <cell r="B39" t="str">
            <v>B</v>
          </cell>
          <cell r="P39">
            <v>7</v>
          </cell>
          <cell r="R39">
            <v>903545.5924025483</v>
          </cell>
        </row>
        <row r="40">
          <cell r="B40" t="str">
            <v>A</v>
          </cell>
          <cell r="P40" t="str">
            <v>SISET</v>
          </cell>
          <cell r="R40">
            <v>495287.42158145842</v>
          </cell>
        </row>
        <row r="41">
          <cell r="B41" t="str">
            <v>A</v>
          </cell>
          <cell r="P41" t="str">
            <v>SISET</v>
          </cell>
          <cell r="R41">
            <v>809182.56341338542</v>
          </cell>
        </row>
        <row r="42">
          <cell r="B42" t="str">
            <v>A</v>
          </cell>
          <cell r="P42" t="str">
            <v>SISET</v>
          </cell>
          <cell r="R42">
            <v>2482477.7665533684</v>
          </cell>
        </row>
        <row r="43">
          <cell r="B43" t="str">
            <v>B</v>
          </cell>
          <cell r="P43">
            <v>13</v>
          </cell>
          <cell r="R43">
            <v>500500.00000000006</v>
          </cell>
        </row>
        <row r="44">
          <cell r="B44" t="str">
            <v>A</v>
          </cell>
          <cell r="P44" t="str">
            <v>SISET</v>
          </cell>
          <cell r="R44">
            <v>1650000.0000000002</v>
          </cell>
        </row>
        <row r="45">
          <cell r="B45" t="str">
            <v>E</v>
          </cell>
          <cell r="P45" t="str">
            <v/>
          </cell>
          <cell r="R45">
            <v>5500000</v>
          </cell>
        </row>
        <row r="46">
          <cell r="B46" t="str">
            <v>A</v>
          </cell>
          <cell r="P46" t="str">
            <v>SISET</v>
          </cell>
          <cell r="R46">
            <v>945000</v>
          </cell>
        </row>
        <row r="47">
          <cell r="B47" t="str">
            <v>A</v>
          </cell>
          <cell r="P47" t="str">
            <v>SISET</v>
          </cell>
          <cell r="R47">
            <v>1575000</v>
          </cell>
        </row>
        <row r="48">
          <cell r="B48" t="str">
            <v>B</v>
          </cell>
          <cell r="P48">
            <v>5</v>
          </cell>
          <cell r="R48">
            <v>1368377.8334225465</v>
          </cell>
        </row>
        <row r="49">
          <cell r="B49" t="str">
            <v>B</v>
          </cell>
          <cell r="P49">
            <v>13</v>
          </cell>
          <cell r="R49">
            <v>505637.03610789962</v>
          </cell>
        </row>
        <row r="50">
          <cell r="B50" t="str">
            <v>B</v>
          </cell>
          <cell r="P50">
            <v>8</v>
          </cell>
          <cell r="R50">
            <v>1482619.6277768244</v>
          </cell>
        </row>
        <row r="51">
          <cell r="B51" t="str">
            <v>B</v>
          </cell>
          <cell r="P51">
            <v>3</v>
          </cell>
          <cell r="R51">
            <v>551250</v>
          </cell>
        </row>
        <row r="52">
          <cell r="B52" t="str">
            <v>A</v>
          </cell>
          <cell r="P52" t="str">
            <v>SISET</v>
          </cell>
          <cell r="R52">
            <v>1922773.2887893887</v>
          </cell>
        </row>
        <row r="53">
          <cell r="B53" t="str">
            <v>B</v>
          </cell>
          <cell r="P53">
            <v>8</v>
          </cell>
          <cell r="R53">
            <v>517000.00000000006</v>
          </cell>
        </row>
        <row r="54">
          <cell r="B54" t="str">
            <v>B</v>
          </cell>
          <cell r="P54">
            <v>8</v>
          </cell>
          <cell r="R54">
            <v>1900698.8443077088</v>
          </cell>
        </row>
        <row r="55">
          <cell r="B55" t="str">
            <v>A</v>
          </cell>
          <cell r="P55" t="str">
            <v>SISET</v>
          </cell>
          <cell r="R55">
            <v>838156.8998142255</v>
          </cell>
        </row>
        <row r="56">
          <cell r="B56" t="str">
            <v>A</v>
          </cell>
          <cell r="P56" t="str">
            <v>SISET</v>
          </cell>
          <cell r="R56">
            <v>1575000</v>
          </cell>
        </row>
        <row r="57">
          <cell r="B57" t="str">
            <v>B</v>
          </cell>
          <cell r="P57">
            <v>3</v>
          </cell>
          <cell r="R57">
            <v>506000.00000000006</v>
          </cell>
        </row>
        <row r="58">
          <cell r="B58" t="str">
            <v>A</v>
          </cell>
          <cell r="P58" t="str">
            <v>SISET</v>
          </cell>
          <cell r="R58">
            <v>2733755.7409855262</v>
          </cell>
        </row>
        <row r="59">
          <cell r="B59" t="str">
            <v>B</v>
          </cell>
          <cell r="P59">
            <v>14</v>
          </cell>
          <cell r="R59">
            <v>537571.24895694037</v>
          </cell>
        </row>
        <row r="60">
          <cell r="B60" t="str">
            <v>A</v>
          </cell>
          <cell r="P60" t="str">
            <v>SISET</v>
          </cell>
          <cell r="R60">
            <v>590626.85217179777</v>
          </cell>
        </row>
        <row r="61">
          <cell r="B61" t="str">
            <v>B</v>
          </cell>
          <cell r="P61">
            <v>7</v>
          </cell>
          <cell r="R61">
            <v>2222817.7909951955</v>
          </cell>
        </row>
        <row r="62">
          <cell r="B62" t="str">
            <v>B</v>
          </cell>
          <cell r="P62">
            <v>7</v>
          </cell>
          <cell r="R62">
            <v>2034362.2986001747</v>
          </cell>
        </row>
        <row r="63">
          <cell r="B63" t="str">
            <v>B</v>
          </cell>
          <cell r="P63">
            <v>14</v>
          </cell>
          <cell r="R63">
            <v>901061.53379095951</v>
          </cell>
        </row>
        <row r="64">
          <cell r="B64" t="str">
            <v>E</v>
          </cell>
          <cell r="P64" t="str">
            <v/>
          </cell>
          <cell r="R64">
            <v>367570.35000000003</v>
          </cell>
        </row>
        <row r="65">
          <cell r="B65" t="str">
            <v>B</v>
          </cell>
          <cell r="P65">
            <v>7</v>
          </cell>
          <cell r="R65">
            <v>1875505.0519972381</v>
          </cell>
        </row>
        <row r="66">
          <cell r="B66" t="str">
            <v>A</v>
          </cell>
          <cell r="P66" t="str">
            <v>SISET</v>
          </cell>
          <cell r="R66">
            <v>1986204.3430836832</v>
          </cell>
        </row>
        <row r="67">
          <cell r="B67" t="str">
            <v>B</v>
          </cell>
          <cell r="P67">
            <v>8</v>
          </cell>
          <cell r="R67">
            <v>2420556.9256272749</v>
          </cell>
        </row>
        <row r="68">
          <cell r="B68" t="str">
            <v>B</v>
          </cell>
          <cell r="P68">
            <v>5</v>
          </cell>
          <cell r="R68">
            <v>2029959.3016394647</v>
          </cell>
        </row>
        <row r="69">
          <cell r="B69" t="str">
            <v>A</v>
          </cell>
          <cell r="P69" t="str">
            <v>SISET</v>
          </cell>
          <cell r="R69">
            <v>1540000.0000000002</v>
          </cell>
        </row>
        <row r="70">
          <cell r="B70" t="str">
            <v>A</v>
          </cell>
          <cell r="P70" t="str">
            <v>SISET</v>
          </cell>
          <cell r="R70">
            <v>1650000.0000000002</v>
          </cell>
        </row>
        <row r="71">
          <cell r="B71" t="str">
            <v>A</v>
          </cell>
          <cell r="P71" t="str">
            <v>SISET</v>
          </cell>
          <cell r="R71">
            <v>303097.26282868633</v>
          </cell>
        </row>
        <row r="72">
          <cell r="B72" t="str">
            <v>B</v>
          </cell>
          <cell r="P72">
            <v>3</v>
          </cell>
          <cell r="R72">
            <v>976500</v>
          </cell>
        </row>
        <row r="73">
          <cell r="B73" t="str">
            <v>B</v>
          </cell>
          <cell r="P73">
            <v>7</v>
          </cell>
          <cell r="R73">
            <v>416264.9148705125</v>
          </cell>
        </row>
        <row r="74">
          <cell r="B74" t="str">
            <v>B</v>
          </cell>
          <cell r="P74">
            <v>8</v>
          </cell>
          <cell r="R74">
            <v>997500</v>
          </cell>
        </row>
        <row r="75">
          <cell r="B75" t="str">
            <v>B</v>
          </cell>
          <cell r="P75">
            <v>3</v>
          </cell>
          <cell r="R75">
            <v>2764803.0618669018</v>
          </cell>
        </row>
        <row r="76">
          <cell r="B76" t="str">
            <v>A</v>
          </cell>
          <cell r="P76" t="str">
            <v>SISET</v>
          </cell>
          <cell r="R76">
            <v>2006948.4010356867</v>
          </cell>
        </row>
        <row r="77">
          <cell r="B77" t="str">
            <v>B</v>
          </cell>
          <cell r="P77">
            <v>14</v>
          </cell>
          <cell r="R77">
            <v>850500</v>
          </cell>
        </row>
        <row r="78">
          <cell r="B78" t="str">
            <v>B</v>
          </cell>
          <cell r="P78">
            <v>3</v>
          </cell>
          <cell r="R78">
            <v>898410.94078670756</v>
          </cell>
        </row>
        <row r="79">
          <cell r="B79" t="str">
            <v>B</v>
          </cell>
          <cell r="P79">
            <v>13</v>
          </cell>
          <cell r="R79">
            <v>913000.00000000012</v>
          </cell>
        </row>
        <row r="80">
          <cell r="B80" t="str">
            <v>B</v>
          </cell>
          <cell r="P80">
            <v>7</v>
          </cell>
          <cell r="R80">
            <v>2711471.5317620127</v>
          </cell>
        </row>
        <row r="81">
          <cell r="B81" t="str">
            <v>A</v>
          </cell>
          <cell r="P81">
            <v>5</v>
          </cell>
          <cell r="R81">
            <v>983737.91148271295</v>
          </cell>
        </row>
        <row r="82">
          <cell r="B82" t="str">
            <v>A</v>
          </cell>
          <cell r="P82" t="str">
            <v>SISET</v>
          </cell>
          <cell r="R82">
            <v>1575000</v>
          </cell>
        </row>
        <row r="83">
          <cell r="B83" t="str">
            <v>A</v>
          </cell>
          <cell r="P83" t="str">
            <v>SISET</v>
          </cell>
          <cell r="R83">
            <v>1575000</v>
          </cell>
        </row>
        <row r="84">
          <cell r="B84" t="str">
            <v>A</v>
          </cell>
          <cell r="P84" t="str">
            <v>SISET</v>
          </cell>
          <cell r="R84">
            <v>1986204.3430836832</v>
          </cell>
        </row>
        <row r="85">
          <cell r="B85" t="str">
            <v>B</v>
          </cell>
          <cell r="P85">
            <v>3</v>
          </cell>
          <cell r="R85">
            <v>1565568.3774268131</v>
          </cell>
        </row>
        <row r="86">
          <cell r="B86" t="str">
            <v>A</v>
          </cell>
          <cell r="P86" t="str">
            <v>SISET</v>
          </cell>
          <cell r="R86">
            <v>1575000</v>
          </cell>
        </row>
        <row r="87">
          <cell r="B87" t="str">
            <v>B</v>
          </cell>
          <cell r="P87">
            <v>13</v>
          </cell>
          <cell r="R87">
            <v>655309.22241416667</v>
          </cell>
        </row>
        <row r="88">
          <cell r="B88" t="str">
            <v>B</v>
          </cell>
          <cell r="P88">
            <v>3</v>
          </cell>
          <cell r="R88">
            <v>291347.61678572668</v>
          </cell>
        </row>
        <row r="89">
          <cell r="B89" t="str">
            <v>A</v>
          </cell>
          <cell r="P89" t="str">
            <v>SISET</v>
          </cell>
          <cell r="R89">
            <v>903545.5924025483</v>
          </cell>
        </row>
        <row r="90">
          <cell r="B90" t="str">
            <v>B</v>
          </cell>
          <cell r="P90">
            <v>7</v>
          </cell>
          <cell r="R90">
            <v>1772869.8136839974</v>
          </cell>
        </row>
        <row r="91">
          <cell r="B91" t="str">
            <v>B</v>
          </cell>
          <cell r="P91">
            <v>8</v>
          </cell>
          <cell r="R91">
            <v>522500.00000000006</v>
          </cell>
        </row>
        <row r="92">
          <cell r="B92" t="str">
            <v>A</v>
          </cell>
          <cell r="P92" t="str">
            <v>SISET</v>
          </cell>
          <cell r="R92">
            <v>1595000.0000000002</v>
          </cell>
        </row>
        <row r="93">
          <cell r="B93" t="str">
            <v>B</v>
          </cell>
          <cell r="P93">
            <v>3</v>
          </cell>
          <cell r="R93">
            <v>556204.8359217681</v>
          </cell>
        </row>
        <row r="94">
          <cell r="B94" t="str">
            <v>B</v>
          </cell>
          <cell r="P94">
            <v>8</v>
          </cell>
          <cell r="R94">
            <v>546000</v>
          </cell>
        </row>
        <row r="95">
          <cell r="B95" t="str">
            <v>B</v>
          </cell>
          <cell r="P95">
            <v>3</v>
          </cell>
          <cell r="R95">
            <v>934500</v>
          </cell>
        </row>
        <row r="96">
          <cell r="B96" t="str">
            <v>B</v>
          </cell>
          <cell r="P96">
            <v>7</v>
          </cell>
          <cell r="R96">
            <v>1232639.6368949101</v>
          </cell>
        </row>
        <row r="97">
          <cell r="B97" t="str">
            <v>A</v>
          </cell>
          <cell r="P97" t="str">
            <v>SISET</v>
          </cell>
          <cell r="R97">
            <v>898410.94078670756</v>
          </cell>
        </row>
        <row r="98">
          <cell r="B98" t="str">
            <v>B</v>
          </cell>
          <cell r="P98">
            <v>7</v>
          </cell>
          <cell r="R98">
            <v>960975.73032749712</v>
          </cell>
        </row>
        <row r="99">
          <cell r="B99" t="str">
            <v>A</v>
          </cell>
          <cell r="P99" t="str">
            <v>SISET</v>
          </cell>
          <cell r="R99">
            <v>2933136.632908118</v>
          </cell>
        </row>
        <row r="100">
          <cell r="B100" t="str">
            <v>B</v>
          </cell>
          <cell r="P100">
            <v>8</v>
          </cell>
          <cell r="R100">
            <v>504000</v>
          </cell>
        </row>
        <row r="101">
          <cell r="B101" t="str">
            <v>E</v>
          </cell>
          <cell r="P101" t="str">
            <v/>
          </cell>
          <cell r="R101">
            <v>5250000</v>
          </cell>
        </row>
        <row r="102">
          <cell r="B102" t="str">
            <v>A</v>
          </cell>
          <cell r="P102" t="str">
            <v>SISET</v>
          </cell>
          <cell r="R102">
            <v>1575000</v>
          </cell>
        </row>
        <row r="103">
          <cell r="B103" t="str">
            <v>B</v>
          </cell>
          <cell r="P103">
            <v>3</v>
          </cell>
          <cell r="R103">
            <v>1552045.335713207</v>
          </cell>
        </row>
        <row r="104">
          <cell r="B104" t="str">
            <v>B</v>
          </cell>
          <cell r="P104">
            <v>3</v>
          </cell>
          <cell r="R104">
            <v>1157677.7957261112</v>
          </cell>
        </row>
        <row r="105">
          <cell r="B105" t="str">
            <v>B</v>
          </cell>
          <cell r="P105">
            <v>14</v>
          </cell>
          <cell r="R105">
            <v>1558281.6488648711</v>
          </cell>
        </row>
        <row r="106">
          <cell r="B106" t="str">
            <v>B</v>
          </cell>
          <cell r="P106">
            <v>13</v>
          </cell>
          <cell r="R106">
            <v>589487.83208149869</v>
          </cell>
        </row>
        <row r="107">
          <cell r="B107" t="str">
            <v>B</v>
          </cell>
          <cell r="P107">
            <v>14</v>
          </cell>
          <cell r="R107">
            <v>679851.75735397649</v>
          </cell>
        </row>
        <row r="108">
          <cell r="B108" t="str">
            <v>A</v>
          </cell>
          <cell r="P108" t="str">
            <v>SISET</v>
          </cell>
          <cell r="R108">
            <v>537571.24895694037</v>
          </cell>
        </row>
        <row r="109">
          <cell r="B109" t="str">
            <v>B</v>
          </cell>
          <cell r="P109">
            <v>7</v>
          </cell>
          <cell r="R109">
            <v>1519833.1761746276</v>
          </cell>
        </row>
        <row r="110">
          <cell r="B110" t="str">
            <v>B</v>
          </cell>
          <cell r="P110">
            <v>8</v>
          </cell>
          <cell r="R110">
            <v>514500</v>
          </cell>
        </row>
        <row r="111">
          <cell r="B111" t="str">
            <v>A</v>
          </cell>
          <cell r="P111" t="str">
            <v>SISET</v>
          </cell>
          <cell r="R111">
            <v>862468.39776534296</v>
          </cell>
        </row>
        <row r="112">
          <cell r="B112" t="str">
            <v>B</v>
          </cell>
          <cell r="P112">
            <v>14</v>
          </cell>
          <cell r="R112">
            <v>1474650.6655328642</v>
          </cell>
        </row>
        <row r="113">
          <cell r="B113" t="str">
            <v>A</v>
          </cell>
          <cell r="P113" t="str">
            <v>SISET</v>
          </cell>
          <cell r="R113">
            <v>1575000</v>
          </cell>
        </row>
        <row r="114">
          <cell r="B114" t="str">
            <v>E</v>
          </cell>
          <cell r="P114" t="str">
            <v/>
          </cell>
          <cell r="R114">
            <v>5250000</v>
          </cell>
        </row>
        <row r="115">
          <cell r="B115" t="str">
            <v>A</v>
          </cell>
          <cell r="P115" t="str">
            <v>SISET</v>
          </cell>
          <cell r="R115">
            <v>1650000.0000000002</v>
          </cell>
        </row>
        <row r="116">
          <cell r="B116" t="str">
            <v>A</v>
          </cell>
          <cell r="P116" t="str">
            <v>SISET</v>
          </cell>
          <cell r="R116">
            <v>840000</v>
          </cell>
        </row>
        <row r="117">
          <cell r="B117" t="str">
            <v>B</v>
          </cell>
          <cell r="P117">
            <v>7</v>
          </cell>
          <cell r="R117">
            <v>1830087.9351086451</v>
          </cell>
        </row>
        <row r="118">
          <cell r="B118" t="str">
            <v>B</v>
          </cell>
          <cell r="P118">
            <v>13</v>
          </cell>
          <cell r="R118">
            <v>2793170.2884932929</v>
          </cell>
        </row>
        <row r="119">
          <cell r="B119" t="str">
            <v>A</v>
          </cell>
          <cell r="P119" t="str">
            <v>SISET</v>
          </cell>
          <cell r="R119">
            <v>1575000</v>
          </cell>
        </row>
        <row r="120">
          <cell r="B120" t="str">
            <v>B</v>
          </cell>
          <cell r="P120">
            <v>14</v>
          </cell>
          <cell r="R120">
            <v>1308957.3928626459</v>
          </cell>
        </row>
        <row r="121">
          <cell r="B121" t="str">
            <v>A</v>
          </cell>
          <cell r="P121" t="str">
            <v>SISET</v>
          </cell>
          <cell r="R121">
            <v>840000</v>
          </cell>
        </row>
        <row r="122">
          <cell r="B122" t="str">
            <v>B</v>
          </cell>
          <cell r="P122">
            <v>14</v>
          </cell>
          <cell r="R122">
            <v>1786274.4293249769</v>
          </cell>
        </row>
        <row r="123">
          <cell r="B123" t="str">
            <v>E</v>
          </cell>
          <cell r="P123" t="str">
            <v/>
          </cell>
          <cell r="R123">
            <v>5500000</v>
          </cell>
        </row>
        <row r="124">
          <cell r="B124" t="str">
            <v>B</v>
          </cell>
          <cell r="P124">
            <v>14</v>
          </cell>
          <cell r="R124">
            <v>1948615.8890866458</v>
          </cell>
        </row>
        <row r="125">
          <cell r="B125" t="str">
            <v>B</v>
          </cell>
          <cell r="P125">
            <v>7</v>
          </cell>
          <cell r="R125">
            <v>537571.24895694037</v>
          </cell>
        </row>
        <row r="126">
          <cell r="B126" t="str">
            <v>E</v>
          </cell>
          <cell r="P126" t="str">
            <v/>
          </cell>
          <cell r="R126">
            <v>5500000</v>
          </cell>
        </row>
        <row r="127">
          <cell r="B127" t="str">
            <v>B</v>
          </cell>
          <cell r="P127">
            <v>7</v>
          </cell>
          <cell r="R127">
            <v>1519833.1761746276</v>
          </cell>
        </row>
        <row r="128">
          <cell r="B128" t="str">
            <v>B</v>
          </cell>
          <cell r="P128">
            <v>13</v>
          </cell>
          <cell r="R128">
            <v>2299282.568731288</v>
          </cell>
        </row>
        <row r="129">
          <cell r="B129" t="str">
            <v>A</v>
          </cell>
          <cell r="P129" t="str">
            <v>SISET</v>
          </cell>
          <cell r="R129">
            <v>1650000.0000000002</v>
          </cell>
        </row>
        <row r="130">
          <cell r="B130" t="str">
            <v>B</v>
          </cell>
          <cell r="P130">
            <v>7</v>
          </cell>
          <cell r="R130">
            <v>1232639.6368949101</v>
          </cell>
        </row>
        <row r="131">
          <cell r="B131" t="str">
            <v>B</v>
          </cell>
          <cell r="P131">
            <v>3</v>
          </cell>
          <cell r="R131">
            <v>525000</v>
          </cell>
        </row>
        <row r="132">
          <cell r="B132" t="str">
            <v>B</v>
          </cell>
          <cell r="P132">
            <v>13</v>
          </cell>
          <cell r="R132">
            <v>631093.13906190754</v>
          </cell>
        </row>
        <row r="133">
          <cell r="B133" t="str">
            <v>E</v>
          </cell>
          <cell r="P133" t="str">
            <v/>
          </cell>
          <cell r="R133">
            <v>5500000</v>
          </cell>
        </row>
        <row r="134">
          <cell r="B134" t="str">
            <v>A</v>
          </cell>
          <cell r="P134" t="str">
            <v>SISET</v>
          </cell>
          <cell r="R134">
            <v>332938.7720777386</v>
          </cell>
        </row>
        <row r="135">
          <cell r="B135" t="str">
            <v>B</v>
          </cell>
          <cell r="P135">
            <v>7</v>
          </cell>
          <cell r="R135">
            <v>1691484.1911095139</v>
          </cell>
        </row>
        <row r="136">
          <cell r="B136" t="str">
            <v>B</v>
          </cell>
          <cell r="P136">
            <v>7</v>
          </cell>
          <cell r="R136">
            <v>310560.84724927787</v>
          </cell>
        </row>
        <row r="137">
          <cell r="B137" t="str">
            <v>B</v>
          </cell>
          <cell r="P137">
            <v>3</v>
          </cell>
          <cell r="R137">
            <v>1341116.1549804397</v>
          </cell>
        </row>
        <row r="138">
          <cell r="B138" t="str">
            <v>B</v>
          </cell>
          <cell r="P138">
            <v>7</v>
          </cell>
          <cell r="R138">
            <v>892500</v>
          </cell>
        </row>
        <row r="139">
          <cell r="B139" t="str">
            <v>A</v>
          </cell>
          <cell r="P139" t="str">
            <v>SISET</v>
          </cell>
          <cell r="R139">
            <v>898410.94078670756</v>
          </cell>
        </row>
        <row r="140">
          <cell r="B140" t="str">
            <v>E</v>
          </cell>
          <cell r="P140" t="str">
            <v/>
          </cell>
          <cell r="R140">
            <v>5500000</v>
          </cell>
        </row>
        <row r="141">
          <cell r="B141" t="str">
            <v>B</v>
          </cell>
          <cell r="P141">
            <v>7</v>
          </cell>
          <cell r="R141">
            <v>1123330.3712676279</v>
          </cell>
        </row>
        <row r="142">
          <cell r="B142" t="str">
            <v>B</v>
          </cell>
          <cell r="P142">
            <v>5</v>
          </cell>
          <cell r="R142">
            <v>1731477.9351147718</v>
          </cell>
        </row>
        <row r="143">
          <cell r="B143" t="str">
            <v>B</v>
          </cell>
          <cell r="P143">
            <v>13</v>
          </cell>
          <cell r="R143">
            <v>1111244.812929366</v>
          </cell>
        </row>
        <row r="144">
          <cell r="B144" t="str">
            <v>B</v>
          </cell>
          <cell r="P144">
            <v>7</v>
          </cell>
          <cell r="R144">
            <v>1219964.1402639747</v>
          </cell>
        </row>
        <row r="145">
          <cell r="B145" t="str">
            <v>A</v>
          </cell>
          <cell r="P145" t="str">
            <v>SISET</v>
          </cell>
          <cell r="R145">
            <v>1575000</v>
          </cell>
        </row>
        <row r="146">
          <cell r="B146" t="str">
            <v>A</v>
          </cell>
          <cell r="P146" t="str">
            <v>SISET</v>
          </cell>
          <cell r="R146">
            <v>1430160.3393233835</v>
          </cell>
        </row>
        <row r="147">
          <cell r="B147" t="str">
            <v>A</v>
          </cell>
          <cell r="P147" t="str">
            <v>SISET</v>
          </cell>
          <cell r="R147">
            <v>1650000.0000000002</v>
          </cell>
        </row>
        <row r="148">
          <cell r="B148" t="str">
            <v>A</v>
          </cell>
          <cell r="P148" t="str">
            <v>SISET</v>
          </cell>
          <cell r="R148">
            <v>291347.61678572668</v>
          </cell>
        </row>
        <row r="149">
          <cell r="B149" t="str">
            <v>B</v>
          </cell>
          <cell r="P149">
            <v>8</v>
          </cell>
          <cell r="R149">
            <v>530250</v>
          </cell>
        </row>
        <row r="150">
          <cell r="B150" t="str">
            <v>B</v>
          </cell>
          <cell r="P150">
            <v>8</v>
          </cell>
          <cell r="R150">
            <v>509250</v>
          </cell>
        </row>
        <row r="151">
          <cell r="B151" t="str">
            <v>A</v>
          </cell>
          <cell r="P151" t="str">
            <v>SISET</v>
          </cell>
          <cell r="R151">
            <v>1575000</v>
          </cell>
        </row>
        <row r="152">
          <cell r="B152" t="str">
            <v>B</v>
          </cell>
          <cell r="P152">
            <v>7</v>
          </cell>
          <cell r="R152">
            <v>495000.00000000006</v>
          </cell>
        </row>
        <row r="153">
          <cell r="B153" t="str">
            <v>B</v>
          </cell>
          <cell r="P153">
            <v>7</v>
          </cell>
          <cell r="R153">
            <v>1121490.2385947274</v>
          </cell>
        </row>
        <row r="154">
          <cell r="B154" t="str">
            <v>B</v>
          </cell>
          <cell r="P154">
            <v>3</v>
          </cell>
          <cell r="R154">
            <v>470129.69212657568</v>
          </cell>
        </row>
        <row r="155">
          <cell r="B155" t="str">
            <v>A</v>
          </cell>
          <cell r="P155" t="str">
            <v>SISET</v>
          </cell>
          <cell r="R155">
            <v>1650000.0000000002</v>
          </cell>
        </row>
        <row r="156">
          <cell r="B156" t="str">
            <v>B</v>
          </cell>
          <cell r="P156">
            <v>13</v>
          </cell>
          <cell r="R156">
            <v>1232639.6368949101</v>
          </cell>
        </row>
        <row r="157">
          <cell r="B157" t="str">
            <v>B</v>
          </cell>
          <cell r="P157">
            <v>7</v>
          </cell>
          <cell r="R157">
            <v>624553.56979390502</v>
          </cell>
        </row>
        <row r="158">
          <cell r="B158" t="str">
            <v>B</v>
          </cell>
          <cell r="P158">
            <v>7</v>
          </cell>
          <cell r="R158">
            <v>2197529.0669587627</v>
          </cell>
        </row>
        <row r="159">
          <cell r="B159" t="str">
            <v>A</v>
          </cell>
          <cell r="P159" t="str">
            <v>SISET</v>
          </cell>
          <cell r="R159">
            <v>663644.71820043446</v>
          </cell>
        </row>
        <row r="160">
          <cell r="B160" t="str">
            <v>A</v>
          </cell>
          <cell r="P160" t="str">
            <v>SISET</v>
          </cell>
          <cell r="R160">
            <v>1875505.0519972381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eduardo jaña lagos" refreshedDate="45393.880614814814" createdVersion="8" refreshedVersion="8" minRefreshableVersion="3" recordCount="159" xr:uid="{34C4373F-FB8A-4FE9-AF2B-B6E61525EAE7}">
  <cacheSource type="worksheet">
    <worksheetSource ref="B4:AC163" sheet="Planilla Personal Res"/>
  </cacheSource>
  <cacheFields count="28">
    <cacheField name="Nombre" numFmtId="0">
      <sharedItems/>
    </cacheField>
    <cacheField name="Nivel" numFmtId="0">
      <sharedItems/>
    </cacheField>
    <cacheField name="Tipo Trabajador" numFmtId="0">
      <sharedItems count="2">
        <s v="Trabajador"/>
        <s v="Ejecutivo"/>
      </sharedItems>
    </cacheField>
    <cacheField name="GCIA" numFmtId="0">
      <sharedItems/>
    </cacheField>
    <cacheField name="CeCo" numFmtId="0">
      <sharedItems/>
    </cacheField>
    <cacheField name="Cargo" numFmtId="0">
      <sharedItems count="93">
        <s v="Gestionador Abastecimientos A"/>
        <s v="Maquinista Grúa EC"/>
        <s v="Ingeniero"/>
        <s v="Proyectista B"/>
        <s v="Químico Control Calidad"/>
        <s v="Gerente General División El Teniente"/>
        <s v="Jefe Proyecto"/>
        <s v="Operario Miscelaneos Serv. Generales B"/>
        <s v="Maestro Mecánico Mina A"/>
        <s v="Operario Producción Mina A"/>
        <s v="Secretario Gerencia"/>
        <s v="Operario Producción Concentrador B"/>
        <s v="Maestro Mantenedor Fundición"/>
        <s v="Maestro Mecánico Mina E"/>
        <s v="Reordenador Comprador B"/>
        <s v="Operador Planta Aire Mina"/>
        <s v="Superintendente"/>
        <s v="Jefe Unidad Mantención"/>
        <s v="Secretario Departamento"/>
        <s v="Operario Servicios Mina A"/>
        <s v="Jefe Departamento"/>
        <s v="Maestro Electromecánico Minco E"/>
        <s v="Operario Producción Mina B"/>
        <s v="Maestro Electricista Concentrador B"/>
        <s v="Analista Gestión C"/>
        <s v="Analista Recursos Humanos B"/>
        <s v="Coordinador Turno Protección Industrial"/>
        <s v="Relacionador Público"/>
        <s v="Mecánico Industrial A"/>
        <s v="Operador Mantenedor Eqpos. y Vehículos B"/>
        <s v="Jefe Unidad"/>
        <s v="Operario Conversión"/>
        <s v="Analista Abastecimientos E"/>
        <s v="Ingeniero Especialista"/>
        <s v="Director de Evaluación y Ctrl.Proyectos"/>
        <s v="Coordinador Abastecimientos"/>
        <s v="Chofer Pool"/>
        <s v="Proyectista A"/>
        <s v="Operario Producción Concentrador A"/>
        <s v="Maestro Electricista Concentrador E"/>
        <s v="Operario Extracción"/>
        <s v="Jefe Sistema Servicios"/>
        <s v="Mecánico Mina"/>
        <s v="Operador Sistema B"/>
        <s v="Contador General B"/>
        <s v="Director de Estrategia y Control Gestión"/>
        <s v="Operador Equipos Desarrollo"/>
        <s v="Capataz Servicios Generales A"/>
        <s v="Activador Repuestos"/>
        <s v="Vigilante Privado"/>
        <s v="Operario Servicios Mina B"/>
        <s v="Jefe Nivel"/>
        <s v="Coordinador Programación y Embarques B"/>
        <s v="Dibujante Proyectista"/>
        <s v="Jefe Ingeniería"/>
        <s v="Controlador Preparador Productos"/>
        <s v="Analista Control Procesos Minco D"/>
        <s v="Jefe Mantención Eléctrica Concentrador F"/>
        <s v="Asistente Procesos Minco D"/>
        <s v="Gestionador Abastecimientos E"/>
        <s v="Consultor"/>
        <s v="Analista Recursos Humanos C"/>
        <s v="Analista Sistemas Control Calidad"/>
        <s v="Coordinador Terreno Servicios Equipos"/>
        <s v="Chofer Equipos y Vehículos Especiales"/>
        <s v="Despachador Equipos y Vehículos"/>
        <s v="Gerente Fundicion"/>
        <s v="Jefe Protección Industrial"/>
        <s v="Analista Control Tráfico B"/>
        <s v="Inspector Técnico Mantenimiento FU"/>
        <s v="Jefe Taller Equipos"/>
        <s v="Gerente Riesgo, Ambiente y Calidad"/>
        <s v="Gestionador Abastecimientos B"/>
        <s v="Gerente Desarrollo Humano"/>
        <s v="Maestro Producción Mina B"/>
        <s v="Operador Mantenedor Equipos"/>
        <s v="Jefe Construcción e Inspección"/>
        <s v="Coordinador Servicios Generales D"/>
        <s v="Gerente Proyectos"/>
        <s v="Coordinador Servicios Generales C"/>
        <s v="Coordinador Mantenimiento FU"/>
        <s v="Gestionador Abastecimientos F"/>
        <s v="Consejero Jurídico Divisional"/>
        <s v="Analista Procesos Minco C"/>
        <s v="Operador Equipo Computacional A"/>
        <s v="Analista Gestión A"/>
        <s v="Analista Ingenieria B"/>
        <s v="Jefe Bienestar"/>
        <s v="Mecánico Equipos"/>
        <s v="Jefe Turno Producción Mina D"/>
        <s v="Coordinador Operaciones FU"/>
        <s v="Analista Desarrollo Humano"/>
        <s v="Contador B"/>
      </sharedItems>
    </cacheField>
    <cacheField name="Sx" numFmtId="0">
      <sharedItems/>
    </cacheField>
    <cacheField name="SEXO" numFmtId="0">
      <sharedItems count="2">
        <s v="Masculino"/>
        <s v="Femenino"/>
      </sharedItems>
    </cacheField>
    <cacheField name="Campamento" numFmtId="0">
      <sharedItems count="9">
        <s v="Rancagua"/>
        <s v="Caletones"/>
        <s v="Colón"/>
        <s v="La Junta"/>
        <s v="Mina"/>
        <s v="Sewell"/>
        <s v="San Antonio"/>
        <s v="Valparaíso"/>
        <s v="Coya"/>
      </sharedItems>
    </cacheField>
    <cacheField name="N°Hijos" numFmtId="0">
      <sharedItems containsSemiMixedTypes="0" containsString="0" containsNumber="1" containsInteger="1" minValue="0" maxValue="9"/>
    </cacheField>
    <cacheField name="Asig. Familiar" numFmtId="0">
      <sharedItems containsSemiMixedTypes="0" containsString="0" containsNumber="1" containsInteger="1" minValue="0" maxValue="49500"/>
    </cacheField>
    <cacheField name="F-Nac" numFmtId="14">
      <sharedItems containsSemiMixedTypes="0" containsNonDate="0" containsDate="1" containsString="0" minDate="1937-07-17T00:00:00" maxDate="1969-12-10T00:00:00"/>
    </cacheField>
    <cacheField name="Edad" numFmtId="166">
      <sharedItems containsSemiMixedTypes="0" containsString="0" containsNumber="1" containsInteger="1" minValue="36" maxValue="69" count="32">
        <n v="64"/>
        <n v="60"/>
        <n v="41"/>
        <n v="65"/>
        <n v="42"/>
        <n v="56"/>
        <n v="47"/>
        <n v="61"/>
        <n v="48"/>
        <n v="51"/>
        <n v="58"/>
        <n v="43"/>
        <n v="54"/>
        <n v="55"/>
        <n v="66"/>
        <n v="46"/>
        <n v="57"/>
        <n v="50"/>
        <n v="45"/>
        <n v="53"/>
        <n v="44"/>
        <n v="63"/>
        <n v="62"/>
        <n v="59"/>
        <n v="52"/>
        <n v="49"/>
        <n v="40"/>
        <n v="69"/>
        <n v="37"/>
        <n v="36"/>
        <n v="68"/>
        <n v="67"/>
      </sharedItems>
    </cacheField>
    <cacheField name="BONO CAMPAMENTO" numFmtId="167">
      <sharedItems containsSemiMixedTypes="0" containsString="0" containsNumber="1" minValue="26486.146980520607" maxValue="1600000"/>
    </cacheField>
    <cacheField name="JUBILAR" numFmtId="167">
      <sharedItems count="2">
        <s v="SI"/>
        <s v="NO"/>
      </sharedItems>
    </cacheField>
    <cacheField name="Sindicato" numFmtId="0">
      <sharedItems containsMixedTypes="1" containsNumber="1" containsInteger="1" minValue="3" maxValue="14" count="8">
        <n v="7"/>
        <s v="SISET"/>
        <n v="14"/>
        <s v=""/>
        <n v="3"/>
        <n v="13"/>
        <n v="5"/>
        <n v="8"/>
      </sharedItems>
    </cacheField>
    <cacheField name="p" numFmtId="0">
      <sharedItems containsNonDate="0" containsString="0" containsBlank="1"/>
    </cacheField>
    <cacheField name="p2" numFmtId="0">
      <sharedItems containsNonDate="0" containsString="0" containsBlank="1"/>
    </cacheField>
    <cacheField name="p3" numFmtId="0">
      <sharedItems containsNonDate="0" containsString="0" containsBlank="1"/>
    </cacheField>
    <cacheField name="p4" numFmtId="0">
      <sharedItems containsNonDate="0" containsString="0" containsBlank="1"/>
    </cacheField>
    <cacheField name="p5" numFmtId="0">
      <sharedItems containsNonDate="0" containsString="0" containsBlank="1"/>
    </cacheField>
    <cacheField name="p6" numFmtId="0">
      <sharedItems containsNonDate="0" containsString="0" containsBlank="1"/>
    </cacheField>
    <cacheField name="p7" numFmtId="0">
      <sharedItems containsNonDate="0" containsString="0" containsBlank="1"/>
    </cacheField>
    <cacheField name="p8" numFmtId="0">
      <sharedItems containsNonDate="0" containsString="0" containsBlank="1"/>
    </cacheField>
    <cacheField name="p9" numFmtId="0">
      <sharedItems containsNonDate="0" containsString="0" containsBlank="1"/>
    </cacheField>
    <cacheField name="DESC. SINDICATO" numFmtId="169">
      <sharedItems containsSemiMixedTypes="0" containsString="0" containsNumber="1" minValue="0" maxValue="79994.635442948653"/>
    </cacheField>
    <cacheField name="SUELDO AUMENTADO" numFmtId="169">
      <sharedItems containsSemiMixedTypes="0" containsString="0" containsNumber="1" minValue="291347.61678572668" maxValue="8800000"/>
    </cacheField>
    <cacheField name="Sueldo" numFmtId="170">
      <sharedItems containsSemiMixedTypes="0" containsString="0" containsNumber="1" minValue="264861.46980520606" maxValue="8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s v="ACEVEDO FUENZALIDA JUAN FRANCISCO"/>
    <s v="B"/>
    <x v="0"/>
    <s v="SCOM"/>
    <s v="MS258"/>
    <x v="0"/>
    <s v="M"/>
    <x v="0"/>
    <x v="0"/>
    <n v="8"/>
    <n v="0"/>
    <d v="1942-10-23T00:00:00"/>
    <x v="0"/>
    <n v="149547.09251678805"/>
    <x v="0"/>
    <x v="0"/>
    <m/>
    <m/>
    <m/>
    <m/>
    <m/>
    <m/>
    <m/>
    <m/>
    <m/>
    <n v="44864.12775503641"/>
    <n v="1645018.0176846685"/>
    <n v="1495470.9251678805"/>
  </r>
  <r>
    <s v="ALBORNOZ LABARCA ERASMO EVARISTO"/>
    <s v="B"/>
    <x v="0"/>
    <s v="GSYS"/>
    <s v="TS611"/>
    <x v="1"/>
    <s v="M"/>
    <x v="0"/>
    <x v="1"/>
    <n v="1"/>
    <n v="0"/>
    <d v="1946-02-21T00:00:00"/>
    <x v="1"/>
    <n v="279738.53990592115"/>
    <x v="1"/>
    <x v="0"/>
    <m/>
    <m/>
    <m/>
    <m/>
    <m/>
    <m/>
    <m/>
    <m/>
    <m/>
    <n v="41960.780985888166"/>
    <n v="1538561.9694825662"/>
    <n v="1398692.6995296057"/>
  </r>
  <r>
    <s v="ALFARO GARCES BRUNO LEONARDO"/>
    <s v="A"/>
    <x v="1"/>
    <s v="SCOM"/>
    <s v="MS205"/>
    <x v="2"/>
    <s v="M"/>
    <x v="0"/>
    <x v="0"/>
    <n v="5"/>
    <n v="0"/>
    <d v="1965-03-25T00:00:00"/>
    <x v="2"/>
    <n v="150000"/>
    <x v="1"/>
    <x v="1"/>
    <m/>
    <m/>
    <m/>
    <m/>
    <m/>
    <m/>
    <m/>
    <m/>
    <m/>
    <n v="45000"/>
    <n v="1575000"/>
    <n v="1500000"/>
  </r>
  <r>
    <s v="ALTAMIRANO OLIVARES MIGUEL"/>
    <s v="B"/>
    <x v="0"/>
    <s v="GPRO"/>
    <s v="TI931"/>
    <x v="3"/>
    <s v="M"/>
    <x v="0"/>
    <x v="0"/>
    <n v="1"/>
    <n v="5500"/>
    <d v="1941-10-26T00:00:00"/>
    <x v="3"/>
    <n v="37033.150221837976"/>
    <x v="0"/>
    <x v="2"/>
    <m/>
    <m/>
    <m/>
    <m/>
    <m/>
    <m/>
    <m/>
    <m/>
    <m/>
    <n v="11109.945066551392"/>
    <n v="407364.65244021773"/>
    <n v="370331.50221837976"/>
  </r>
  <r>
    <s v="ALVAREZ CASTRO HUGO HERIBERTO"/>
    <s v="B"/>
    <x v="0"/>
    <s v="GSYS"/>
    <s v="TS814"/>
    <x v="4"/>
    <s v="M"/>
    <x v="0"/>
    <x v="2"/>
    <n v="4"/>
    <n v="0"/>
    <d v="1964-08-29T00:00:00"/>
    <x v="4"/>
    <n v="202000"/>
    <x v="1"/>
    <x v="2"/>
    <m/>
    <m/>
    <m/>
    <m/>
    <m/>
    <m/>
    <m/>
    <m/>
    <m/>
    <n v="30300"/>
    <n v="1060500"/>
    <n v="1010000"/>
  </r>
  <r>
    <s v="ALVAREZ FUENTES RICARDO SEGUNDO"/>
    <s v="A"/>
    <x v="1"/>
    <s v="GG"/>
    <s v="TA800"/>
    <x v="5"/>
    <s v="M"/>
    <x v="0"/>
    <x v="0"/>
    <n v="0"/>
    <n v="0"/>
    <d v="1950-10-09T00:00:00"/>
    <x v="5"/>
    <n v="800000"/>
    <x v="1"/>
    <x v="3"/>
    <m/>
    <m/>
    <m/>
    <m/>
    <m/>
    <m/>
    <m/>
    <m/>
    <m/>
    <n v="0"/>
    <n v="8800000"/>
    <n v="8000000"/>
  </r>
  <r>
    <s v="ALLENDES FUENZALIDA MARIA SOLEDAD"/>
    <s v="B"/>
    <x v="0"/>
    <s v="GSYS"/>
    <s v="TS814"/>
    <x v="4"/>
    <s v="F"/>
    <x v="1"/>
    <x v="2"/>
    <n v="4"/>
    <n v="0"/>
    <d v="1959-10-10T00:00:00"/>
    <x v="6"/>
    <n v="364899.70927921578"/>
    <x v="1"/>
    <x v="4"/>
    <m/>
    <m/>
    <m/>
    <m/>
    <m/>
    <m/>
    <m/>
    <m/>
    <m/>
    <n v="54734.956391882362"/>
    <n v="1915723.4737158827"/>
    <n v="1824498.5463960788"/>
  </r>
  <r>
    <s v="ANTONUCCI SALAZAR VICTOR LEOPOLDO"/>
    <s v="A"/>
    <x v="1"/>
    <s v="GPRO"/>
    <s v="TI849"/>
    <x v="6"/>
    <s v="M"/>
    <x v="0"/>
    <x v="0"/>
    <n v="9"/>
    <n v="0"/>
    <d v="1945-02-20T00:00:00"/>
    <x v="7"/>
    <n v="168876.16158049114"/>
    <x v="0"/>
    <x v="1"/>
    <m/>
    <m/>
    <m/>
    <m/>
    <m/>
    <m/>
    <m/>
    <m/>
    <m/>
    <n v="50662.848474147337"/>
    <n v="1857637.7773854025"/>
    <n v="1688761.6158049114"/>
  </r>
  <r>
    <s v="ARAVENA PEREIRA HORTENSIA DEL CARMEN"/>
    <s v="B"/>
    <x v="0"/>
    <s v="GSYS"/>
    <s v="TS827"/>
    <x v="7"/>
    <s v="F"/>
    <x v="1"/>
    <x v="2"/>
    <n v="7"/>
    <n v="38500"/>
    <d v="1946-07-10T00:00:00"/>
    <x v="1"/>
    <n v="56465.608590777789"/>
    <x v="1"/>
    <x v="2"/>
    <m/>
    <m/>
    <m/>
    <m/>
    <m/>
    <m/>
    <m/>
    <m/>
    <m/>
    <n v="8469.841288616668"/>
    <n v="310560.84724927787"/>
    <n v="282328.04295388894"/>
  </r>
  <r>
    <s v="ARAYA MALUENDA CARLOS ERNESTO"/>
    <s v="B"/>
    <x v="0"/>
    <s v="GMIN"/>
    <s v="TM380"/>
    <x v="8"/>
    <s v="M"/>
    <x v="0"/>
    <x v="3"/>
    <n v="0"/>
    <n v="0"/>
    <d v="1958-01-23T00:00:00"/>
    <x v="8"/>
    <n v="182000"/>
    <x v="1"/>
    <x v="4"/>
    <m/>
    <m/>
    <m/>
    <m/>
    <m/>
    <m/>
    <m/>
    <m/>
    <m/>
    <n v="27300"/>
    <n v="955500"/>
    <n v="910000"/>
  </r>
  <r>
    <s v="ARAYA ZAVALA HERNAN DEL CARMEN"/>
    <s v="B"/>
    <x v="0"/>
    <s v="GMIN"/>
    <s v="TM086"/>
    <x v="9"/>
    <s v="M"/>
    <x v="0"/>
    <x v="4"/>
    <n v="6"/>
    <n v="33000"/>
    <d v="1955-08-27T00:00:00"/>
    <x v="9"/>
    <n v="160000"/>
    <x v="1"/>
    <x v="4"/>
    <m/>
    <m/>
    <m/>
    <m/>
    <m/>
    <m/>
    <m/>
    <m/>
    <m/>
    <n v="24000"/>
    <n v="880000"/>
    <n v="800000"/>
  </r>
  <r>
    <s v="ARCE MARTINEZ ESTER JULIETA"/>
    <s v="B"/>
    <x v="0"/>
    <s v="GSYS"/>
    <s v="TS821"/>
    <x v="10"/>
    <s v="F"/>
    <x v="1"/>
    <x v="0"/>
    <n v="1"/>
    <n v="0"/>
    <d v="1948-07-31T00:00:00"/>
    <x v="10"/>
    <n v="156429.65931412601"/>
    <x v="1"/>
    <x v="2"/>
    <m/>
    <m/>
    <m/>
    <m/>
    <m/>
    <m/>
    <m/>
    <m/>
    <m/>
    <n v="46928.897794237804"/>
    <n v="1720726.2524553861"/>
    <n v="1564296.5931412601"/>
  </r>
  <r>
    <s v="ARDILES IRIBARREN VICTOR ALEJANDRO"/>
    <s v="B"/>
    <x v="0"/>
    <s v="GPTA"/>
    <s v="TM434"/>
    <x v="11"/>
    <s v="M"/>
    <x v="0"/>
    <x v="2"/>
    <n v="4"/>
    <n v="22000"/>
    <d v="1963-08-28T00:00:00"/>
    <x v="11"/>
    <n v="99000"/>
    <x v="1"/>
    <x v="4"/>
    <m/>
    <m/>
    <m/>
    <m/>
    <m/>
    <m/>
    <m/>
    <m/>
    <m/>
    <n v="14850"/>
    <n v="519750"/>
    <n v="495000"/>
  </r>
  <r>
    <s v="AVALOS TAPIA WILSON ANTONIO"/>
    <s v="B"/>
    <x v="0"/>
    <s v="SCOM"/>
    <s v="MS260"/>
    <x v="0"/>
    <s v="M"/>
    <x v="0"/>
    <x v="0"/>
    <n v="0"/>
    <n v="0"/>
    <d v="1952-07-06T00:00:00"/>
    <x v="12"/>
    <n v="97000"/>
    <x v="1"/>
    <x v="0"/>
    <m/>
    <m/>
    <m/>
    <m/>
    <m/>
    <m/>
    <m/>
    <m/>
    <m/>
    <n v="29100"/>
    <n v="1067000"/>
    <n v="970000"/>
  </r>
  <r>
    <s v="AVILA PENA LUIS ANTONIO"/>
    <s v="B"/>
    <x v="0"/>
    <s v="GFUN"/>
    <s v="TF514"/>
    <x v="12"/>
    <s v="M"/>
    <x v="0"/>
    <x v="1"/>
    <n v="4"/>
    <n v="22000"/>
    <d v="1951-02-07T00:00:00"/>
    <x v="13"/>
    <n v="163033.51866189751"/>
    <x v="1"/>
    <x v="5"/>
    <m/>
    <m/>
    <m/>
    <m/>
    <m/>
    <m/>
    <m/>
    <m/>
    <m/>
    <n v="24455.027799284628"/>
    <n v="896684.35264043626"/>
    <n v="815167.59330948757"/>
  </r>
  <r>
    <s v="AVILES ARAYA SERGIO ERASMO"/>
    <s v="B"/>
    <x v="0"/>
    <s v="GMIN"/>
    <s v="TM237"/>
    <x v="13"/>
    <s v="M"/>
    <x v="0"/>
    <x v="4"/>
    <n v="7"/>
    <n v="38500"/>
    <d v="1959-06-02T00:00:00"/>
    <x v="6"/>
    <n v="174000"/>
    <x v="1"/>
    <x v="4"/>
    <m/>
    <m/>
    <m/>
    <m/>
    <m/>
    <m/>
    <m/>
    <m/>
    <m/>
    <n v="26100"/>
    <n v="913500"/>
    <n v="870000"/>
  </r>
  <r>
    <s v="BADILLA PALACIOS LUIS ERNESTO"/>
    <s v="B"/>
    <x v="0"/>
    <s v="SCOM"/>
    <s v="MS259"/>
    <x v="14"/>
    <s v="M"/>
    <x v="0"/>
    <x v="0"/>
    <n v="9"/>
    <n v="0"/>
    <d v="1941-02-20T00:00:00"/>
    <x v="3"/>
    <n v="165481.22257939004"/>
    <x v="0"/>
    <x v="6"/>
    <m/>
    <m/>
    <m/>
    <m/>
    <m/>
    <m/>
    <m/>
    <m/>
    <m/>
    <n v="49644.366773817004"/>
    <n v="1820293.4483732902"/>
    <n v="1654812.2257939002"/>
  </r>
  <r>
    <s v="BECERRA CASTRO LUIS ALFREDO"/>
    <s v="B"/>
    <x v="0"/>
    <s v="GMIN"/>
    <s v="TM365"/>
    <x v="15"/>
    <s v="M"/>
    <x v="0"/>
    <x v="4"/>
    <n v="5"/>
    <n v="0"/>
    <d v="1940-06-15T00:00:00"/>
    <x v="14"/>
    <n v="295914.65736062452"/>
    <x v="0"/>
    <x v="7"/>
    <m/>
    <m/>
    <m/>
    <m/>
    <m/>
    <m/>
    <m/>
    <m/>
    <m/>
    <n v="44387.198604093675"/>
    <n v="1627530.6154834349"/>
    <n v="1479573.2868031226"/>
  </r>
  <r>
    <s v="BIAGGINI MARTINEZ RIGOBERTO ALFREDO"/>
    <s v="B"/>
    <x v="0"/>
    <s v="GMIN"/>
    <s v="TM362"/>
    <x v="13"/>
    <s v="M"/>
    <x v="0"/>
    <x v="2"/>
    <n v="2"/>
    <n v="11000"/>
    <d v="1960-09-24T00:00:00"/>
    <x v="15"/>
    <n v="102000"/>
    <x v="1"/>
    <x v="0"/>
    <m/>
    <m/>
    <m/>
    <m/>
    <m/>
    <m/>
    <m/>
    <m/>
    <m/>
    <n v="15300"/>
    <n v="535500"/>
    <n v="510000"/>
  </r>
  <r>
    <s v="BOBADILLA MORALES JUAN LUIS"/>
    <s v="A"/>
    <x v="1"/>
    <s v="GFUN"/>
    <s v="TF501"/>
    <x v="16"/>
    <s v="M"/>
    <x v="0"/>
    <x v="1"/>
    <n v="1"/>
    <n v="0"/>
    <d v="1958-12-16T00:00:00"/>
    <x v="6"/>
    <n v="300000"/>
    <x v="1"/>
    <x v="1"/>
    <m/>
    <m/>
    <m/>
    <m/>
    <m/>
    <m/>
    <m/>
    <m/>
    <m/>
    <n v="45000"/>
    <n v="1575000"/>
    <n v="1500000"/>
  </r>
  <r>
    <s v="BRAVO GUERRA OSCAR GUILLERMO"/>
    <s v="A"/>
    <x v="1"/>
    <s v="GMIN"/>
    <s v="TM294"/>
    <x v="17"/>
    <s v="M"/>
    <x v="0"/>
    <x v="4"/>
    <n v="4"/>
    <n v="0"/>
    <d v="1949-11-05T00:00:00"/>
    <x v="16"/>
    <n v="300000"/>
    <x v="1"/>
    <x v="1"/>
    <m/>
    <m/>
    <m/>
    <m/>
    <m/>
    <m/>
    <m/>
    <m/>
    <m/>
    <n v="45000"/>
    <n v="1650000"/>
    <n v="1500000"/>
  </r>
  <r>
    <s v="CABEZAS DIAZ MARIA EUGENIA"/>
    <s v="B"/>
    <x v="0"/>
    <s v="SCOM"/>
    <s v="MS295"/>
    <x v="18"/>
    <s v="F"/>
    <x v="1"/>
    <x v="0"/>
    <n v="5"/>
    <n v="27500"/>
    <d v="1948-12-28T00:00:00"/>
    <x v="16"/>
    <n v="69868.010260015639"/>
    <x v="1"/>
    <x v="0"/>
    <m/>
    <m/>
    <m/>
    <m/>
    <m/>
    <m/>
    <m/>
    <m/>
    <m/>
    <n v="20960.403078004689"/>
    <n v="768548.11286017194"/>
    <n v="698680.10260015633"/>
  </r>
  <r>
    <s v="CACERES DONOSO ANIBAL ROBINSON"/>
    <s v="B"/>
    <x v="0"/>
    <s v="GMIN"/>
    <s v="TM379"/>
    <x v="19"/>
    <s v="M"/>
    <x v="0"/>
    <x v="4"/>
    <n v="9"/>
    <n v="0"/>
    <d v="1950-10-10T00:00:00"/>
    <x v="5"/>
    <n v="248664.04608477853"/>
    <x v="1"/>
    <x v="7"/>
    <m/>
    <m/>
    <m/>
    <m/>
    <m/>
    <m/>
    <m/>
    <m/>
    <m/>
    <n v="37299.606912716779"/>
    <n v="1367652.2534662818"/>
    <n v="1243320.2304238926"/>
  </r>
  <r>
    <s v="CACERES ROMERO OMAR CAMILO"/>
    <s v="B"/>
    <x v="0"/>
    <s v="GMIN"/>
    <s v="TM424"/>
    <x v="11"/>
    <s v="M"/>
    <x v="0"/>
    <x v="2"/>
    <n v="4"/>
    <n v="22000"/>
    <d v="1956-08-21T00:00:00"/>
    <x v="17"/>
    <n v="198000"/>
    <x v="1"/>
    <x v="7"/>
    <m/>
    <m/>
    <m/>
    <m/>
    <m/>
    <m/>
    <m/>
    <m/>
    <m/>
    <n v="29700"/>
    <n v="1089000"/>
    <n v="990000"/>
  </r>
  <r>
    <s v="CAGLIANO CATALAN BLAS EUGENIO"/>
    <s v="A"/>
    <x v="1"/>
    <s v="SCOM"/>
    <s v="MS260"/>
    <x v="20"/>
    <s v="M"/>
    <x v="0"/>
    <x v="0"/>
    <n v="0"/>
    <n v="0"/>
    <d v="1961-03-09T00:00:00"/>
    <x v="18"/>
    <n v="150000"/>
    <x v="1"/>
    <x v="1"/>
    <m/>
    <m/>
    <m/>
    <m/>
    <m/>
    <m/>
    <m/>
    <m/>
    <m/>
    <n v="45000"/>
    <n v="1575000"/>
    <n v="1500000"/>
  </r>
  <r>
    <s v="CAMPILLAY BERRIOS LUIS ALBERTO"/>
    <s v="B"/>
    <x v="0"/>
    <s v="GMIN"/>
    <s v="TM482"/>
    <x v="21"/>
    <s v="M"/>
    <x v="0"/>
    <x v="4"/>
    <n v="2"/>
    <n v="11000"/>
    <d v="1953-03-14T00:00:00"/>
    <x v="19"/>
    <n v="93000"/>
    <x v="1"/>
    <x v="7"/>
    <m/>
    <m/>
    <m/>
    <m/>
    <m/>
    <m/>
    <m/>
    <m/>
    <m/>
    <n v="13950"/>
    <n v="511500"/>
    <n v="465000"/>
  </r>
  <r>
    <s v="CAMPOS CORTES JOEL DEL CARMEN"/>
    <s v="B"/>
    <x v="0"/>
    <s v="GMIN"/>
    <s v="TM349"/>
    <x v="22"/>
    <s v="M"/>
    <x v="0"/>
    <x v="4"/>
    <n v="9"/>
    <n v="49500"/>
    <d v="1962-03-11T00:00:00"/>
    <x v="20"/>
    <n v="103000"/>
    <x v="1"/>
    <x v="7"/>
    <m/>
    <m/>
    <m/>
    <m/>
    <m/>
    <m/>
    <m/>
    <m/>
    <m/>
    <n v="15450"/>
    <n v="540750"/>
    <n v="515000"/>
  </r>
  <r>
    <s v="CAMPOS MORENO SEGUNDO ERNESTO"/>
    <s v="B"/>
    <x v="0"/>
    <s v="GPTA"/>
    <s v="TM408"/>
    <x v="23"/>
    <s v="M"/>
    <x v="0"/>
    <x v="5"/>
    <n v="8"/>
    <n v="0"/>
    <d v="1945-11-18T00:00:00"/>
    <x v="7"/>
    <n v="209199.94290900859"/>
    <x v="0"/>
    <x v="4"/>
    <m/>
    <m/>
    <m/>
    <m/>
    <m/>
    <m/>
    <m/>
    <m/>
    <m/>
    <n v="31379.991436351283"/>
    <n v="1150599.6859995471"/>
    <n v="1045999.7145450428"/>
  </r>
  <r>
    <s v="CAMUS GUAJARDO HUGO"/>
    <s v="B"/>
    <x v="0"/>
    <s v="GSYS"/>
    <s v="TS700"/>
    <x v="24"/>
    <s v="M"/>
    <x v="0"/>
    <x v="0"/>
    <n v="0"/>
    <n v="0"/>
    <d v="1942-06-24T00:00:00"/>
    <x v="0"/>
    <n v="182449.85463960789"/>
    <x v="0"/>
    <x v="0"/>
    <m/>
    <m/>
    <m/>
    <m/>
    <m/>
    <m/>
    <m/>
    <m/>
    <m/>
    <n v="54734.956391882362"/>
    <n v="2006948.4010356867"/>
    <n v="1824498.5463960788"/>
  </r>
  <r>
    <s v="CANALES ROA HUGO HERNAN"/>
    <s v="B"/>
    <x v="0"/>
    <s v="GDHU"/>
    <s v="TA907"/>
    <x v="25"/>
    <s v="M"/>
    <x v="0"/>
    <x v="0"/>
    <n v="7"/>
    <n v="38500"/>
    <d v="1943-09-25T00:00:00"/>
    <x v="21"/>
    <n v="69868.010260015639"/>
    <x v="0"/>
    <x v="0"/>
    <m/>
    <m/>
    <m/>
    <m/>
    <m/>
    <m/>
    <m/>
    <m/>
    <m/>
    <n v="20960.403078004689"/>
    <n v="768548.11286017194"/>
    <n v="698680.10260015633"/>
  </r>
  <r>
    <s v="CARRASCO LATORRE HUMBERTO"/>
    <s v="B"/>
    <x v="0"/>
    <s v="GSYS"/>
    <s v="TS832"/>
    <x v="26"/>
    <s v="M"/>
    <x v="0"/>
    <x v="0"/>
    <n v="2"/>
    <n v="0"/>
    <d v="1944-03-21T00:00:00"/>
    <x v="22"/>
    <n v="118996.12662387689"/>
    <x v="0"/>
    <x v="0"/>
    <m/>
    <m/>
    <m/>
    <m/>
    <m/>
    <m/>
    <m/>
    <m/>
    <m/>
    <n v="35698.83798716306"/>
    <n v="1308957.3928626457"/>
    <n v="1189961.2662387688"/>
  </r>
  <r>
    <s v="CARTAGENA POLANCO OSVALDO LUIS"/>
    <s v="B"/>
    <x v="0"/>
    <s v="GG"/>
    <s v="TA807"/>
    <x v="27"/>
    <s v="M"/>
    <x v="0"/>
    <x v="6"/>
    <n v="7"/>
    <n v="0"/>
    <d v="1941-10-31T00:00:00"/>
    <x v="3"/>
    <n v="276333.30475902319"/>
    <x v="0"/>
    <x v="6"/>
    <m/>
    <m/>
    <m/>
    <m/>
    <m/>
    <m/>
    <m/>
    <m/>
    <m/>
    <n v="41449.995713853481"/>
    <n v="1519833.1761746276"/>
    <n v="1381666.523795116"/>
  </r>
  <r>
    <s v="CARVACHO GONZALEZ FERNANDO"/>
    <s v="B"/>
    <x v="0"/>
    <s v="GSYS"/>
    <s v="TS617"/>
    <x v="28"/>
    <s v="M"/>
    <x v="0"/>
    <x v="2"/>
    <n v="7"/>
    <n v="38500"/>
    <d v="1946-02-18T00:00:00"/>
    <x v="1"/>
    <n v="77876.234038616283"/>
    <x v="1"/>
    <x v="5"/>
    <m/>
    <m/>
    <m/>
    <m/>
    <m/>
    <m/>
    <m/>
    <m/>
    <m/>
    <n v="11681.435105792441"/>
    <n v="428319.28721238952"/>
    <n v="389381.17019308137"/>
  </r>
  <r>
    <s v="CARVAJAL SANTIS LUIS ARTURO"/>
    <s v="B"/>
    <x v="0"/>
    <s v="GSYS"/>
    <s v="TS611"/>
    <x v="29"/>
    <s v="M"/>
    <x v="0"/>
    <x v="2"/>
    <n v="1"/>
    <n v="5500"/>
    <d v="1944-05-21T00:00:00"/>
    <x v="22"/>
    <n v="184277.16657277494"/>
    <x v="0"/>
    <x v="0"/>
    <m/>
    <m/>
    <m/>
    <m/>
    <m/>
    <m/>
    <m/>
    <m/>
    <m/>
    <n v="27641.574985916239"/>
    <n v="1013524.4161502621"/>
    <n v="921385.83286387462"/>
  </r>
  <r>
    <s v="CASTAÑEDA CALDERON JUAN EUGENIO"/>
    <s v="A"/>
    <x v="1"/>
    <s v="SCOM"/>
    <s v="MS257"/>
    <x v="30"/>
    <s v="M"/>
    <x v="0"/>
    <x v="0"/>
    <n v="7"/>
    <n v="0"/>
    <d v="1964-04-24T00:00:00"/>
    <x v="4"/>
    <n v="150000"/>
    <x v="1"/>
    <x v="1"/>
    <m/>
    <m/>
    <m/>
    <m/>
    <m/>
    <m/>
    <m/>
    <m/>
    <m/>
    <n v="45000"/>
    <n v="1575000"/>
    <n v="1500000"/>
  </r>
  <r>
    <s v="CASTILLO PIZARRO GUILLERMO ARIEL"/>
    <s v="B"/>
    <x v="0"/>
    <s v="GPTA"/>
    <s v="TM444"/>
    <x v="11"/>
    <s v="M"/>
    <x v="0"/>
    <x v="2"/>
    <n v="4"/>
    <n v="22000"/>
    <d v="1953-05-30T00:00:00"/>
    <x v="19"/>
    <n v="160000"/>
    <x v="1"/>
    <x v="0"/>
    <m/>
    <m/>
    <m/>
    <m/>
    <m/>
    <m/>
    <m/>
    <m/>
    <m/>
    <n v="24000"/>
    <n v="880000"/>
    <n v="800000"/>
  </r>
  <r>
    <s v="CESPEDES PAVEZ MANUEL JOSE"/>
    <s v="B"/>
    <x v="0"/>
    <s v="GFUN"/>
    <s v="TF531"/>
    <x v="31"/>
    <s v="M"/>
    <x v="0"/>
    <x v="1"/>
    <n v="1"/>
    <n v="0"/>
    <d v="1941-12-24T00:00:00"/>
    <x v="0"/>
    <n v="251915.1656586501"/>
    <x v="0"/>
    <x v="0"/>
    <m/>
    <m/>
    <m/>
    <m/>
    <m/>
    <m/>
    <m/>
    <m/>
    <m/>
    <n v="37787.274848797511"/>
    <n v="1385533.4111225754"/>
    <n v="1259575.8282932504"/>
  </r>
  <r>
    <s v="CID MUNOZ JOVITA ELIANA"/>
    <s v="B"/>
    <x v="0"/>
    <s v="SCOM"/>
    <s v="MS258"/>
    <x v="32"/>
    <s v="F"/>
    <x v="1"/>
    <x v="0"/>
    <n v="8"/>
    <n v="44000"/>
    <d v="1947-02-17T00:00:00"/>
    <x v="23"/>
    <n v="82140.508400231658"/>
    <x v="1"/>
    <x v="0"/>
    <m/>
    <m/>
    <m/>
    <m/>
    <m/>
    <m/>
    <m/>
    <m/>
    <m/>
    <n v="24642.152520069496"/>
    <n v="903545.5924025483"/>
    <n v="821405.08400231658"/>
  </r>
  <r>
    <s v="CLARK REYES DENNIS GEORGE"/>
    <s v="A"/>
    <x v="1"/>
    <s v="GPRO"/>
    <s v="TI849"/>
    <x v="33"/>
    <s v="M"/>
    <x v="0"/>
    <x v="0"/>
    <n v="9"/>
    <n v="49500"/>
    <d v="1944-09-19T00:00:00"/>
    <x v="22"/>
    <n v="45026.129234678039"/>
    <x v="0"/>
    <x v="1"/>
    <m/>
    <m/>
    <m/>
    <m/>
    <m/>
    <m/>
    <m/>
    <m/>
    <m/>
    <n v="13507.83877040341"/>
    <n v="495287.42158145842"/>
    <n v="450261.29234678036"/>
  </r>
  <r>
    <s v="CODOCEO ALQUINTA JAVIER SEGUNDO"/>
    <s v="A"/>
    <x v="1"/>
    <s v="GPRO"/>
    <s v="TI859"/>
    <x v="2"/>
    <s v="M"/>
    <x v="0"/>
    <x v="0"/>
    <n v="9"/>
    <n v="49500"/>
    <d v="1942-11-29T00:00:00"/>
    <x v="0"/>
    <n v="73562.051219398665"/>
    <x v="0"/>
    <x v="1"/>
    <m/>
    <m/>
    <m/>
    <m/>
    <m/>
    <m/>
    <m/>
    <m/>
    <m/>
    <n v="22068.615365819598"/>
    <n v="809182.5634133853"/>
    <n v="735620.51219398668"/>
  </r>
  <r>
    <s v="COLLADO CUNCHILLOS RENE SEBASTIAN"/>
    <s v="A"/>
    <x v="1"/>
    <s v="GPTA"/>
    <s v="TM401"/>
    <x v="2"/>
    <s v="M"/>
    <x v="0"/>
    <x v="2"/>
    <n v="1"/>
    <n v="0"/>
    <d v="1945-02-18T00:00:00"/>
    <x v="7"/>
    <n v="451359.59391879424"/>
    <x v="0"/>
    <x v="1"/>
    <m/>
    <m/>
    <m/>
    <m/>
    <m/>
    <m/>
    <m/>
    <m/>
    <m/>
    <n v="67703.939087819133"/>
    <n v="2482477.766553368"/>
    <n v="2256797.969593971"/>
  </r>
  <r>
    <s v="CORREA CORREA MANUEL JESUS DEL CARMEN"/>
    <s v="B"/>
    <x v="0"/>
    <s v="GPTA"/>
    <s v="TM426"/>
    <x v="11"/>
    <s v="M"/>
    <x v="0"/>
    <x v="2"/>
    <n v="6"/>
    <n v="33000"/>
    <d v="1956-02-20T00:00:00"/>
    <x v="17"/>
    <n v="91000"/>
    <x v="1"/>
    <x v="5"/>
    <m/>
    <m/>
    <m/>
    <m/>
    <m/>
    <m/>
    <m/>
    <m/>
    <m/>
    <n v="13650"/>
    <n v="500500"/>
    <n v="455000"/>
  </r>
  <r>
    <s v="CORREA SALINAS LUIS FELIPE"/>
    <s v="A"/>
    <x v="1"/>
    <s v="GMIN"/>
    <s v="TM195"/>
    <x v="16"/>
    <s v="M"/>
    <x v="0"/>
    <x v="4"/>
    <n v="5"/>
    <n v="0"/>
    <d v="1954-12-26T00:00:00"/>
    <x v="9"/>
    <n v="300000"/>
    <x v="1"/>
    <x v="1"/>
    <m/>
    <m/>
    <m/>
    <m/>
    <m/>
    <m/>
    <m/>
    <m/>
    <m/>
    <n v="45000"/>
    <n v="1650000"/>
    <n v="1500000"/>
  </r>
  <r>
    <s v="CRISTOFFANINI VIANCOS LAURA"/>
    <s v="A"/>
    <x v="1"/>
    <s v="DECP"/>
    <s v="TA867"/>
    <x v="34"/>
    <s v="F"/>
    <x v="1"/>
    <x v="0"/>
    <n v="7"/>
    <n v="0"/>
    <d v="1955-05-26T00:00:00"/>
    <x v="9"/>
    <n v="800000"/>
    <x v="1"/>
    <x v="3"/>
    <m/>
    <m/>
    <m/>
    <m/>
    <m/>
    <m/>
    <m/>
    <m/>
    <m/>
    <n v="0"/>
    <n v="8800000"/>
    <n v="8000000"/>
  </r>
  <r>
    <s v="CHAVEZ CARVAJAL MARIELA EUGENIA"/>
    <s v="A"/>
    <x v="1"/>
    <s v="DECP"/>
    <s v="TA867"/>
    <x v="33"/>
    <s v="F"/>
    <x v="1"/>
    <x v="0"/>
    <n v="7"/>
    <n v="38500"/>
    <d v="1962-11-19T00:00:00"/>
    <x v="20"/>
    <n v="90000"/>
    <x v="1"/>
    <x v="1"/>
    <m/>
    <m/>
    <m/>
    <m/>
    <m/>
    <m/>
    <m/>
    <m/>
    <m/>
    <n v="27000"/>
    <n v="945000"/>
    <n v="900000"/>
  </r>
  <r>
    <s v="DIAZ ACEVEDO GUILLERMO MARIANO"/>
    <s v="A"/>
    <x v="1"/>
    <s v="SCOM"/>
    <s v="MS257"/>
    <x v="35"/>
    <s v="M"/>
    <x v="0"/>
    <x v="0"/>
    <n v="7"/>
    <n v="0"/>
    <d v="1961-01-30T00:00:00"/>
    <x v="18"/>
    <n v="150000"/>
    <x v="1"/>
    <x v="1"/>
    <m/>
    <m/>
    <m/>
    <m/>
    <m/>
    <m/>
    <m/>
    <m/>
    <m/>
    <n v="45000"/>
    <n v="1575000"/>
    <n v="1500000"/>
  </r>
  <r>
    <s v="DINAMARCA REYES JOSE DARIO"/>
    <s v="B"/>
    <x v="0"/>
    <s v="GSYS"/>
    <s v="TS611"/>
    <x v="36"/>
    <s v="M"/>
    <x v="0"/>
    <x v="2"/>
    <n v="1"/>
    <n v="0"/>
    <d v="1940-11-14T00:00:00"/>
    <x v="14"/>
    <n v="248795.96971319025"/>
    <x v="0"/>
    <x v="6"/>
    <m/>
    <m/>
    <m/>
    <m/>
    <m/>
    <m/>
    <m/>
    <m/>
    <m/>
    <n v="37319.395456978535"/>
    <n v="1368377.8334225463"/>
    <n v="1243979.8485659512"/>
  </r>
  <r>
    <s v="ESCOBAR VASQUEZ LUIS ALFREDO"/>
    <s v="B"/>
    <x v="0"/>
    <s v="GPRO"/>
    <s v="TI932"/>
    <x v="37"/>
    <s v="M"/>
    <x v="0"/>
    <x v="0"/>
    <n v="2"/>
    <n v="11000"/>
    <d v="1945-05-05T00:00:00"/>
    <x v="7"/>
    <n v="45967.003282536331"/>
    <x v="0"/>
    <x v="5"/>
    <m/>
    <m/>
    <m/>
    <m/>
    <m/>
    <m/>
    <m/>
    <m/>
    <m/>
    <n v="13790.100984760898"/>
    <n v="505637.03610789962"/>
    <n v="459670.03282536328"/>
  </r>
  <r>
    <s v="ESPINOZA DOMINGUEZ LUIS ESTANILAO"/>
    <s v="B"/>
    <x v="0"/>
    <s v="GMIN"/>
    <s v="TM424"/>
    <x v="38"/>
    <s v="M"/>
    <x v="0"/>
    <x v="2"/>
    <n v="4"/>
    <n v="0"/>
    <d v="1943-01-26T00:00:00"/>
    <x v="21"/>
    <n v="269567.20505033172"/>
    <x v="0"/>
    <x v="7"/>
    <m/>
    <m/>
    <m/>
    <m/>
    <m/>
    <m/>
    <m/>
    <m/>
    <m/>
    <n v="40435.080757549753"/>
    <n v="1482619.6277768242"/>
    <n v="1347836.0252516584"/>
  </r>
  <r>
    <s v="ESPINOZA MUNOZ JOSE EDUARDO"/>
    <s v="B"/>
    <x v="0"/>
    <s v="GPTA"/>
    <s v="TM426"/>
    <x v="11"/>
    <s v="M"/>
    <x v="0"/>
    <x v="2"/>
    <n v="6"/>
    <n v="33000"/>
    <d v="1961-05-16T00:00:00"/>
    <x v="18"/>
    <n v="105000"/>
    <x v="1"/>
    <x v="4"/>
    <m/>
    <m/>
    <m/>
    <m/>
    <m/>
    <m/>
    <m/>
    <m/>
    <m/>
    <n v="15750"/>
    <n v="551250"/>
    <n v="525000"/>
  </r>
  <r>
    <s v="FIGUEROA GUTIERREZ LUIS HERNAN"/>
    <s v="A"/>
    <x v="1"/>
    <s v="GPTA"/>
    <s v="TM417"/>
    <x v="2"/>
    <s v="M"/>
    <x v="0"/>
    <x v="2"/>
    <n v="7"/>
    <n v="0"/>
    <d v="1946-10-20T00:00:00"/>
    <x v="1"/>
    <n v="349595.14341625245"/>
    <x v="1"/>
    <x v="1"/>
    <m/>
    <m/>
    <m/>
    <m/>
    <m/>
    <m/>
    <m/>
    <m/>
    <m/>
    <n v="52439.271512437866"/>
    <n v="1922773.2887893885"/>
    <n v="1747975.7170812623"/>
  </r>
  <r>
    <s v="FLORES VILLEGAS JOSE ABRAHAM"/>
    <s v="B"/>
    <x v="0"/>
    <s v="GPTA"/>
    <s v="TM429"/>
    <x v="39"/>
    <s v="M"/>
    <x v="0"/>
    <x v="2"/>
    <n v="9"/>
    <n v="49500"/>
    <d v="1953-12-16T00:00:00"/>
    <x v="24"/>
    <n v="94000"/>
    <x v="1"/>
    <x v="7"/>
    <m/>
    <m/>
    <m/>
    <m/>
    <m/>
    <m/>
    <m/>
    <m/>
    <m/>
    <n v="14100"/>
    <n v="517000"/>
    <n v="470000"/>
  </r>
  <r>
    <s v="FUICA QUINTANA GABRIEL NICOLAS"/>
    <s v="B"/>
    <x v="0"/>
    <s v="GMIN"/>
    <s v="TA981"/>
    <x v="40"/>
    <s v="M"/>
    <x v="0"/>
    <x v="4"/>
    <n v="1"/>
    <n v="0"/>
    <d v="1946-09-10T00:00:00"/>
    <x v="1"/>
    <n v="345581.60805594706"/>
    <x v="1"/>
    <x v="7"/>
    <m/>
    <m/>
    <m/>
    <m/>
    <m/>
    <m/>
    <m/>
    <m/>
    <m/>
    <n v="51837.24120839205"/>
    <n v="1900698.8443077086"/>
    <n v="1727908.0402797351"/>
  </r>
  <r>
    <s v="GARRETON ZANZANI JOSE LUIS"/>
    <s v="A"/>
    <x v="1"/>
    <s v="GSYS"/>
    <s v="TS744"/>
    <x v="41"/>
    <s v="M"/>
    <x v="0"/>
    <x v="2"/>
    <n v="4"/>
    <n v="22000"/>
    <d v="1944-11-16T00:00:00"/>
    <x v="22"/>
    <n v="152392.16360258646"/>
    <x v="0"/>
    <x v="1"/>
    <m/>
    <m/>
    <m/>
    <m/>
    <m/>
    <m/>
    <m/>
    <m/>
    <m/>
    <n v="22858.824540387966"/>
    <n v="838156.89981422538"/>
    <n v="761960.8180129322"/>
  </r>
  <r>
    <s v="GIMENEZ HERNANDEZ PATRICIO EDUARDO"/>
    <s v="A"/>
    <x v="1"/>
    <s v="GPTA"/>
    <s v="TM465"/>
    <x v="30"/>
    <s v="M"/>
    <x v="0"/>
    <x v="2"/>
    <n v="5"/>
    <n v="0"/>
    <d v="1961-02-28T00:00:00"/>
    <x v="18"/>
    <n v="300000"/>
    <x v="1"/>
    <x v="1"/>
    <m/>
    <m/>
    <m/>
    <m/>
    <m/>
    <m/>
    <m/>
    <m/>
    <m/>
    <n v="45000"/>
    <n v="1575000"/>
    <n v="1500000"/>
  </r>
  <r>
    <s v="GODOY VELIZ MARIO IVAN"/>
    <s v="B"/>
    <x v="0"/>
    <s v="GPTA"/>
    <s v="TM434"/>
    <x v="11"/>
    <s v="M"/>
    <x v="0"/>
    <x v="2"/>
    <n v="4"/>
    <n v="22000"/>
    <d v="1955-05-25T00:00:00"/>
    <x v="9"/>
    <n v="92000"/>
    <x v="1"/>
    <x v="4"/>
    <m/>
    <m/>
    <m/>
    <m/>
    <m/>
    <m/>
    <m/>
    <m/>
    <m/>
    <n v="13800"/>
    <n v="506000"/>
    <n v="460000"/>
  </r>
  <r>
    <s v="GOMEZ GUERRERO JULIO CESAR"/>
    <s v="A"/>
    <x v="1"/>
    <s v="GFUN"/>
    <s v="TF534"/>
    <x v="2"/>
    <s v="M"/>
    <x v="0"/>
    <x v="1"/>
    <n v="4"/>
    <n v="0"/>
    <d v="1946-07-30T00:00:00"/>
    <x v="1"/>
    <n v="497046.49836100475"/>
    <x v="1"/>
    <x v="1"/>
    <m/>
    <m/>
    <m/>
    <m/>
    <m/>
    <m/>
    <m/>
    <m/>
    <m/>
    <n v="74556.974754150709"/>
    <n v="2733755.7409855258"/>
    <n v="2485232.4918050235"/>
  </r>
  <r>
    <s v="GONZALEZ MEDEL DAGOBERTO ANTONIO"/>
    <s v="B"/>
    <x v="0"/>
    <s v="GMIN"/>
    <s v="TM330"/>
    <x v="42"/>
    <s v="M"/>
    <x v="0"/>
    <x v="4"/>
    <n v="0"/>
    <n v="0"/>
    <d v="1948-09-02T00:00:00"/>
    <x v="10"/>
    <n v="97740.22708308007"/>
    <x v="1"/>
    <x v="2"/>
    <m/>
    <m/>
    <m/>
    <m/>
    <m/>
    <m/>
    <m/>
    <m/>
    <m/>
    <n v="14661.034062462009"/>
    <n v="537571.24895694037"/>
    <n v="488701.13541540032"/>
  </r>
  <r>
    <s v="GRUETTNER GRIMAL GUILLERMO GERARDO"/>
    <s v="A"/>
    <x v="1"/>
    <s v="DECP"/>
    <s v="TA867"/>
    <x v="33"/>
    <s v="M"/>
    <x v="0"/>
    <x v="0"/>
    <n v="7"/>
    <n v="38500"/>
    <d v="1942-12-31T00:00:00"/>
    <x v="21"/>
    <n v="53693.350197436164"/>
    <x v="0"/>
    <x v="1"/>
    <m/>
    <m/>
    <m/>
    <m/>
    <m/>
    <m/>
    <m/>
    <m/>
    <m/>
    <n v="16108.005059230847"/>
    <n v="590626.85217179777"/>
    <n v="536933.5019743616"/>
  </r>
  <r>
    <s v="GUAJARDO GUAJARDO JOSE REINALDO"/>
    <s v="B"/>
    <x v="0"/>
    <s v="GSYS"/>
    <s v="TS720"/>
    <x v="43"/>
    <s v="M"/>
    <x v="0"/>
    <x v="2"/>
    <n v="0"/>
    <n v="0"/>
    <d v="1951-09-02T00:00:00"/>
    <x v="13"/>
    <n v="404148.68927185377"/>
    <x v="1"/>
    <x v="0"/>
    <m/>
    <m/>
    <m/>
    <m/>
    <m/>
    <m/>
    <m/>
    <m/>
    <m/>
    <n v="60622.303390778055"/>
    <n v="2222817.7909951955"/>
    <n v="2020743.4463592686"/>
  </r>
  <r>
    <s v="GUELL GALLOFRE FERNANDO"/>
    <s v="B"/>
    <x v="0"/>
    <s v="DECG"/>
    <s v="TA864"/>
    <x v="44"/>
    <s v="M"/>
    <x v="0"/>
    <x v="0"/>
    <n v="4"/>
    <n v="0"/>
    <d v="1944-10-01T00:00:00"/>
    <x v="22"/>
    <n v="184942.02714547043"/>
    <x v="0"/>
    <x v="0"/>
    <m/>
    <m/>
    <m/>
    <m/>
    <m/>
    <m/>
    <m/>
    <m/>
    <m/>
    <n v="55482.608143641126"/>
    <n v="2034362.2986001747"/>
    <n v="1849420.2714547042"/>
  </r>
  <r>
    <s v="GUZMAN CONTRERAS MARIA RUBI"/>
    <s v="B"/>
    <x v="0"/>
    <s v="GG"/>
    <s v="TA807"/>
    <x v="18"/>
    <s v="F"/>
    <x v="1"/>
    <x v="0"/>
    <n v="7"/>
    <n v="38500"/>
    <d v="1942-07-24T00:00:00"/>
    <x v="0"/>
    <n v="81914.684890087228"/>
    <x v="0"/>
    <x v="2"/>
    <m/>
    <m/>
    <m/>
    <m/>
    <m/>
    <m/>
    <m/>
    <m/>
    <m/>
    <n v="24574.405467026165"/>
    <n v="901061.53379095939"/>
    <n v="819146.84890087217"/>
  </r>
  <r>
    <s v="GUZMAN FILIPPI SILVIO PEDRO"/>
    <s v="A"/>
    <x v="1"/>
    <s v="DECG"/>
    <s v="TA861"/>
    <x v="45"/>
    <s v="M"/>
    <x v="0"/>
    <x v="0"/>
    <n v="1"/>
    <n v="5500"/>
    <d v="1962-02-13T00:00:00"/>
    <x v="20"/>
    <n v="35006.700000000004"/>
    <x v="1"/>
    <x v="3"/>
    <m/>
    <m/>
    <m/>
    <m/>
    <m/>
    <m/>
    <m/>
    <m/>
    <m/>
    <n v="0"/>
    <n v="367570.35"/>
    <n v="350067"/>
  </r>
  <r>
    <s v="GUZMAN ORTEGA VICTOR MANUEL"/>
    <s v="B"/>
    <x v="0"/>
    <s v="GMIN"/>
    <s v="TM055"/>
    <x v="46"/>
    <s v="M"/>
    <x v="0"/>
    <x v="4"/>
    <n v="5"/>
    <n v="0"/>
    <d v="1945-07-11T00:00:00"/>
    <x v="7"/>
    <n v="341000.91854495235"/>
    <x v="0"/>
    <x v="0"/>
    <m/>
    <m/>
    <m/>
    <m/>
    <m/>
    <m/>
    <m/>
    <m/>
    <m/>
    <n v="51150.137781742851"/>
    <n v="1875505.0519972378"/>
    <n v="1705004.5927247617"/>
  </r>
  <r>
    <s v="HENRIQUEZ URZUA LUIS AURELIO"/>
    <s v="A"/>
    <x v="1"/>
    <s v="GPTA"/>
    <s v="TM455"/>
    <x v="16"/>
    <s v="M"/>
    <x v="0"/>
    <x v="2"/>
    <n v="5"/>
    <n v="0"/>
    <d v="1946-05-20T00:00:00"/>
    <x v="1"/>
    <n v="361128.06237885146"/>
    <x v="1"/>
    <x v="1"/>
    <m/>
    <m/>
    <m/>
    <m/>
    <m/>
    <m/>
    <m/>
    <m/>
    <m/>
    <n v="54169.20935682772"/>
    <n v="1986204.3430836829"/>
    <n v="1805640.3118942573"/>
  </r>
  <r>
    <s v="HERNANDEZ RIQUELME MANUEL FRANCISCO"/>
    <s v="B"/>
    <x v="0"/>
    <s v="GSYS"/>
    <s v="TS753"/>
    <x v="47"/>
    <s v="M"/>
    <x v="0"/>
    <x v="2"/>
    <n v="3"/>
    <n v="0"/>
    <d v="1942-04-01T00:00:00"/>
    <x v="0"/>
    <n v="440101.25920495903"/>
    <x v="0"/>
    <x v="7"/>
    <m/>
    <m/>
    <m/>
    <m/>
    <m/>
    <m/>
    <m/>
    <m/>
    <m/>
    <n v="66015.188880743852"/>
    <n v="2420556.9256272744"/>
    <n v="2200506.2960247952"/>
  </r>
  <r>
    <s v="HERRERA LETELIER ANIBAL"/>
    <s v="B"/>
    <x v="0"/>
    <s v="GSYS"/>
    <s v="TS645"/>
    <x v="48"/>
    <s v="M"/>
    <x v="0"/>
    <x v="0"/>
    <n v="5"/>
    <n v="0"/>
    <d v="1941-06-03T00:00:00"/>
    <x v="3"/>
    <n v="184541.75469449678"/>
    <x v="0"/>
    <x v="6"/>
    <m/>
    <m/>
    <m/>
    <m/>
    <m/>
    <m/>
    <m/>
    <m/>
    <m/>
    <n v="55362.526408349026"/>
    <n v="2029959.3016394645"/>
    <n v="1845417.5469449677"/>
  </r>
  <r>
    <s v="HUERTA PIZARRO RODOLFO ALEJANDRO"/>
    <s v="A"/>
    <x v="1"/>
    <s v="SCOM"/>
    <s v="MS205"/>
    <x v="2"/>
    <s v="M"/>
    <x v="0"/>
    <x v="0"/>
    <n v="5"/>
    <n v="0"/>
    <d v="1953-09-01T00:00:00"/>
    <x v="19"/>
    <n v="140000"/>
    <x v="1"/>
    <x v="1"/>
    <m/>
    <m/>
    <m/>
    <m/>
    <m/>
    <m/>
    <m/>
    <m/>
    <m/>
    <n v="42000"/>
    <n v="1540000"/>
    <n v="1400000"/>
  </r>
  <r>
    <s v="IBACACHE OYANEDEL ISAIAS ALEJANDRO"/>
    <s v="A"/>
    <x v="1"/>
    <s v="GRAC"/>
    <s v="TA818"/>
    <x v="30"/>
    <s v="M"/>
    <x v="0"/>
    <x v="0"/>
    <n v="8"/>
    <n v="0"/>
    <d v="1952-07-02T00:00:00"/>
    <x v="12"/>
    <n v="150000"/>
    <x v="1"/>
    <x v="1"/>
    <m/>
    <m/>
    <m/>
    <m/>
    <m/>
    <m/>
    <m/>
    <m/>
    <m/>
    <n v="45000"/>
    <n v="1650000"/>
    <n v="1500000"/>
  </r>
  <r>
    <s v="IBANEZ SILVA RAUL EDUARDO"/>
    <s v="A"/>
    <x v="1"/>
    <s v="GFUN"/>
    <s v="TF504"/>
    <x v="2"/>
    <s v="M"/>
    <x v="0"/>
    <x v="0"/>
    <n v="4"/>
    <n v="22000"/>
    <d v="1945-03-02T00:00:00"/>
    <x v="7"/>
    <n v="27554.296620789668"/>
    <x v="0"/>
    <x v="1"/>
    <m/>
    <m/>
    <m/>
    <m/>
    <m/>
    <m/>
    <m/>
    <m/>
    <m/>
    <n v="8266.2889862368993"/>
    <n v="303097.26282868633"/>
    <n v="275542.96620789665"/>
  </r>
  <r>
    <s v="IRARRAZABAL AGUIRRE JORGE ALEX"/>
    <s v="B"/>
    <x v="0"/>
    <s v="GMIN"/>
    <s v="TM029"/>
    <x v="13"/>
    <s v="M"/>
    <x v="0"/>
    <x v="4"/>
    <n v="9"/>
    <n v="49500"/>
    <d v="1964-01-15T00:00:00"/>
    <x v="4"/>
    <n v="186000"/>
    <x v="1"/>
    <x v="4"/>
    <m/>
    <m/>
    <m/>
    <m/>
    <m/>
    <m/>
    <m/>
    <m/>
    <m/>
    <n v="27900"/>
    <n v="976500"/>
    <n v="930000"/>
  </r>
  <r>
    <s v="IRIGOYEN VASQUEZ MANUEL ENRIQUE"/>
    <s v="B"/>
    <x v="0"/>
    <s v="GSYS"/>
    <s v="TS825"/>
    <x v="49"/>
    <s v="M"/>
    <x v="0"/>
    <x v="1"/>
    <n v="5"/>
    <n v="27500"/>
    <d v="1943-11-16T00:00:00"/>
    <x v="21"/>
    <n v="75684.529976456819"/>
    <x v="0"/>
    <x v="0"/>
    <m/>
    <m/>
    <m/>
    <m/>
    <m/>
    <m/>
    <m/>
    <m/>
    <m/>
    <n v="11352.679496468521"/>
    <n v="416264.91487051244"/>
    <n v="378422.64988228405"/>
  </r>
  <r>
    <s v="JULIO SOTO JUAN CARLOS"/>
    <s v="B"/>
    <x v="0"/>
    <s v="GMIN"/>
    <s v="TM237"/>
    <x v="50"/>
    <s v="M"/>
    <x v="0"/>
    <x v="4"/>
    <n v="7"/>
    <n v="38500"/>
    <d v="1956-12-09T00:00:00"/>
    <x v="25"/>
    <n v="190000"/>
    <x v="1"/>
    <x v="7"/>
    <m/>
    <m/>
    <m/>
    <m/>
    <m/>
    <m/>
    <m/>
    <m/>
    <m/>
    <n v="28500"/>
    <n v="997500"/>
    <n v="950000"/>
  </r>
  <r>
    <s v="KRAUSE VARGAS GUSTAVO ENRIQUE"/>
    <s v="B"/>
    <x v="0"/>
    <s v="GMIN"/>
    <s v="TM253"/>
    <x v="51"/>
    <s v="M"/>
    <x v="0"/>
    <x v="5"/>
    <n v="3"/>
    <n v="0"/>
    <d v="1942-07-15T00:00:00"/>
    <x v="0"/>
    <n v="502691.46579398215"/>
    <x v="0"/>
    <x v="4"/>
    <m/>
    <m/>
    <m/>
    <m/>
    <m/>
    <m/>
    <m/>
    <m/>
    <m/>
    <n v="75403.719869097316"/>
    <n v="2764803.0618669018"/>
    <n v="2513457.3289699107"/>
  </r>
  <r>
    <s v="LAAGE HIDALGO FELIX RODOLFO"/>
    <s v="A"/>
    <x v="1"/>
    <s v="SCOM"/>
    <s v="MS295"/>
    <x v="20"/>
    <s v="M"/>
    <x v="0"/>
    <x v="0"/>
    <n v="5"/>
    <n v="0"/>
    <d v="1943-08-06T00:00:00"/>
    <x v="21"/>
    <n v="182449.85463960789"/>
    <x v="0"/>
    <x v="1"/>
    <m/>
    <m/>
    <m/>
    <m/>
    <m/>
    <m/>
    <m/>
    <m/>
    <m/>
    <n v="54734.956391882362"/>
    <n v="2006948.4010356867"/>
    <n v="1824498.5463960788"/>
  </r>
  <r>
    <s v="LAGUNAS AGUILERA ALFREDO EDGARDO"/>
    <s v="B"/>
    <x v="0"/>
    <s v="GMIN"/>
    <s v="TM237"/>
    <x v="13"/>
    <s v="M"/>
    <x v="0"/>
    <x v="4"/>
    <n v="7"/>
    <n v="38500"/>
    <d v="1956-12-17T00:00:00"/>
    <x v="25"/>
    <n v="162000"/>
    <x v="1"/>
    <x v="2"/>
    <m/>
    <m/>
    <m/>
    <m/>
    <m/>
    <m/>
    <m/>
    <m/>
    <m/>
    <n v="24300"/>
    <n v="850500"/>
    <n v="810000"/>
  </r>
  <r>
    <s v="LATOJA LATOJA CARLOS GUILLERMO"/>
    <s v="B"/>
    <x v="0"/>
    <s v="GMIN"/>
    <s v="TM195"/>
    <x v="51"/>
    <s v="M"/>
    <x v="0"/>
    <x v="4"/>
    <n v="5"/>
    <n v="27500"/>
    <d v="1942-11-09T00:00:00"/>
    <x v="0"/>
    <n v="163347.44377940136"/>
    <x v="0"/>
    <x v="4"/>
    <m/>
    <m/>
    <m/>
    <m/>
    <m/>
    <m/>
    <m/>
    <m/>
    <m/>
    <n v="24502.116566910205"/>
    <n v="898410.94078670745"/>
    <n v="816737.21889700682"/>
  </r>
  <r>
    <s v="LEMAITRE SALINAS RICARDO ALFREDO"/>
    <s v="B"/>
    <x v="0"/>
    <s v="GMIN"/>
    <s v="TM351"/>
    <x v="22"/>
    <s v="M"/>
    <x v="0"/>
    <x v="4"/>
    <n v="1"/>
    <n v="5500"/>
    <d v="1956-01-27T00:00:00"/>
    <x v="17"/>
    <n v="166000"/>
    <x v="1"/>
    <x v="5"/>
    <m/>
    <m/>
    <m/>
    <m/>
    <m/>
    <m/>
    <m/>
    <m/>
    <m/>
    <n v="24900"/>
    <n v="913000"/>
    <n v="830000"/>
  </r>
  <r>
    <s v="LIRA CARO RENE FERNANDO"/>
    <s v="B"/>
    <x v="0"/>
    <s v="GSYS"/>
    <s v="TA877"/>
    <x v="52"/>
    <s v="M"/>
    <x v="0"/>
    <x v="7"/>
    <n v="7"/>
    <n v="0"/>
    <d v="1944-09-24T00:00:00"/>
    <x v="22"/>
    <n v="492994.82395672961"/>
    <x v="0"/>
    <x v="0"/>
    <m/>
    <m/>
    <m/>
    <m/>
    <m/>
    <m/>
    <m/>
    <m/>
    <m/>
    <n v="73949.223593509436"/>
    <n v="2711471.5317620127"/>
    <n v="2464974.1197836478"/>
  </r>
  <r>
    <s v="LOBOS CARRASCO EDMUNDO"/>
    <s v="A"/>
    <x v="1"/>
    <s v="GPRO"/>
    <s v="TI932"/>
    <x v="53"/>
    <s v="M"/>
    <x v="0"/>
    <x v="0"/>
    <n v="2"/>
    <n v="11000"/>
    <d v="1940-11-16T00:00:00"/>
    <x v="14"/>
    <n v="89430.719225701177"/>
    <x v="0"/>
    <x v="6"/>
    <m/>
    <m/>
    <m/>
    <m/>
    <m/>
    <m/>
    <m/>
    <m/>
    <m/>
    <n v="26829.21576771035"/>
    <n v="983737.91148271284"/>
    <n v="894307.19225701166"/>
  </r>
  <r>
    <s v="LLANOS ARRIAGADA ESTEBAN GUILLERMO"/>
    <s v="A"/>
    <x v="1"/>
    <s v="GRMD"/>
    <s v="TM034"/>
    <x v="54"/>
    <s v="M"/>
    <x v="0"/>
    <x v="2"/>
    <n v="4"/>
    <n v="0"/>
    <d v="1962-04-01T00:00:00"/>
    <x v="20"/>
    <n v="300000"/>
    <x v="1"/>
    <x v="1"/>
    <m/>
    <m/>
    <m/>
    <m/>
    <m/>
    <m/>
    <m/>
    <m/>
    <m/>
    <n v="45000"/>
    <n v="1575000"/>
    <n v="1500000"/>
  </r>
  <r>
    <s v="MALUENDA SALFATE ROLANDO ANTONIO"/>
    <s v="A"/>
    <x v="1"/>
    <s v="GFUN"/>
    <s v="TF567"/>
    <x v="30"/>
    <s v="M"/>
    <x v="0"/>
    <x v="1"/>
    <n v="7"/>
    <n v="0"/>
    <d v="1966-10-22T00:00:00"/>
    <x v="26"/>
    <n v="300000"/>
    <x v="1"/>
    <x v="1"/>
    <m/>
    <m/>
    <m/>
    <m/>
    <m/>
    <m/>
    <m/>
    <m/>
    <m/>
    <n v="45000"/>
    <n v="1575000"/>
    <n v="1500000"/>
  </r>
  <r>
    <s v="MALLEA GUTIERREZ MARIO ADOLFO"/>
    <s v="A"/>
    <x v="1"/>
    <s v="GFUN"/>
    <s v="TF518"/>
    <x v="2"/>
    <s v="M"/>
    <x v="0"/>
    <x v="1"/>
    <n v="8"/>
    <n v="0"/>
    <d v="1947-10-11T00:00:00"/>
    <x v="23"/>
    <n v="361128.06237885146"/>
    <x v="1"/>
    <x v="1"/>
    <m/>
    <m/>
    <m/>
    <m/>
    <m/>
    <m/>
    <m/>
    <m/>
    <m/>
    <n v="54169.20935682772"/>
    <n v="1986204.3430836829"/>
    <n v="1805640.3118942573"/>
  </r>
  <r>
    <s v="MARINOVIC MARINOVIC ALEJANDRO ANTONIO"/>
    <s v="B"/>
    <x v="0"/>
    <s v="GMIN"/>
    <s v="TM086"/>
    <x v="51"/>
    <s v="M"/>
    <x v="0"/>
    <x v="4"/>
    <n v="6"/>
    <n v="0"/>
    <d v="1945-11-30T00:00:00"/>
    <x v="7"/>
    <n v="284648.79589578416"/>
    <x v="0"/>
    <x v="4"/>
    <m/>
    <m/>
    <m/>
    <m/>
    <m/>
    <m/>
    <m/>
    <m/>
    <m/>
    <n v="42697.31938436762"/>
    <n v="1565568.3774268129"/>
    <n v="1423243.9794789208"/>
  </r>
  <r>
    <s v="MARTINICH BUSTAMANTE BENJAMIN ALEKSANDER"/>
    <s v="A"/>
    <x v="1"/>
    <s v="GFUN"/>
    <s v="TF564"/>
    <x v="16"/>
    <s v="M"/>
    <x v="0"/>
    <x v="1"/>
    <n v="4"/>
    <n v="0"/>
    <d v="1964-12-23T00:00:00"/>
    <x v="2"/>
    <n v="300000"/>
    <x v="1"/>
    <x v="1"/>
    <m/>
    <m/>
    <m/>
    <m/>
    <m/>
    <m/>
    <m/>
    <m/>
    <m/>
    <n v="45000"/>
    <n v="1575000"/>
    <n v="1500000"/>
  </r>
  <r>
    <s v="MENESES CAMPOS ALFONSO"/>
    <s v="B"/>
    <x v="0"/>
    <s v="GSYS"/>
    <s v="TA903"/>
    <x v="55"/>
    <s v="M"/>
    <x v="0"/>
    <x v="2"/>
    <n v="3"/>
    <n v="16500"/>
    <d v="1946-10-30T00:00:00"/>
    <x v="1"/>
    <n v="119147.13134803029"/>
    <x v="1"/>
    <x v="5"/>
    <m/>
    <m/>
    <m/>
    <m/>
    <m/>
    <m/>
    <m/>
    <m/>
    <m/>
    <n v="17872.069702204542"/>
    <n v="655309.22241416667"/>
    <n v="595735.65674015146"/>
  </r>
  <r>
    <s v="MERY JOHNS HUGO ESTEBAN"/>
    <s v="B"/>
    <x v="0"/>
    <s v="GPTA"/>
    <s v="TM417"/>
    <x v="56"/>
    <s v="M"/>
    <x v="0"/>
    <x v="5"/>
    <n v="7"/>
    <n v="38500"/>
    <d v="1949-03-03T00:00:00"/>
    <x v="16"/>
    <n v="52972.293961041214"/>
    <x v="1"/>
    <x v="4"/>
    <m/>
    <m/>
    <m/>
    <m/>
    <m/>
    <m/>
    <m/>
    <m/>
    <m/>
    <n v="7945.8440941561812"/>
    <n v="291347.61678572668"/>
    <n v="264861.46980520606"/>
  </r>
  <r>
    <s v="MIRANDA HERRERA ELIECER ULISES"/>
    <s v="A"/>
    <x v="1"/>
    <s v="GPRO"/>
    <s v="TI939"/>
    <x v="2"/>
    <s v="M"/>
    <x v="0"/>
    <x v="0"/>
    <n v="9"/>
    <n v="49500"/>
    <d v="1948-05-25T00:00:00"/>
    <x v="10"/>
    <n v="82140.508400231658"/>
    <x v="1"/>
    <x v="1"/>
    <m/>
    <m/>
    <m/>
    <m/>
    <m/>
    <m/>
    <m/>
    <m/>
    <m/>
    <n v="24642.152520069496"/>
    <n v="903545.5924025483"/>
    <n v="821405.08400231658"/>
  </r>
  <r>
    <s v="MIRANDA ROJAS MARIO JUSTINO"/>
    <s v="B"/>
    <x v="0"/>
    <s v="GPRO"/>
    <s v="TI932"/>
    <x v="37"/>
    <s v="M"/>
    <x v="0"/>
    <x v="0"/>
    <n v="2"/>
    <n v="0"/>
    <d v="1944-11-25T00:00:00"/>
    <x v="22"/>
    <n v="161169.98306218159"/>
    <x v="0"/>
    <x v="0"/>
    <m/>
    <m/>
    <m/>
    <m/>
    <m/>
    <m/>
    <m/>
    <m/>
    <m/>
    <n v="48350.994918654469"/>
    <n v="1772869.8136839974"/>
    <n v="1611699.8306218158"/>
  </r>
  <r>
    <s v="MOLINA REYES JUAN BAUSTISTA"/>
    <s v="B"/>
    <x v="0"/>
    <s v="GMIN"/>
    <s v="TM490"/>
    <x v="13"/>
    <s v="M"/>
    <x v="0"/>
    <x v="4"/>
    <n v="0"/>
    <n v="0"/>
    <d v="1955-12-31T00:00:00"/>
    <x v="17"/>
    <n v="95000"/>
    <x v="1"/>
    <x v="7"/>
    <m/>
    <m/>
    <m/>
    <m/>
    <m/>
    <m/>
    <m/>
    <m/>
    <m/>
    <n v="14250"/>
    <n v="522500"/>
    <n v="475000"/>
  </r>
  <r>
    <s v="MORALES CARVAJAL RICARDO FERNANDO"/>
    <s v="A"/>
    <x v="1"/>
    <s v="GRMD"/>
    <s v="TM119"/>
    <x v="16"/>
    <s v="M"/>
    <x v="0"/>
    <x v="0"/>
    <n v="9"/>
    <n v="0"/>
    <d v="1951-05-05T00:00:00"/>
    <x v="13"/>
    <n v="145000"/>
    <x v="1"/>
    <x v="1"/>
    <m/>
    <m/>
    <m/>
    <m/>
    <m/>
    <m/>
    <m/>
    <m/>
    <m/>
    <n v="43500"/>
    <n v="1595000"/>
    <n v="1450000"/>
  </r>
  <r>
    <s v="MUNOZ MUNOZ FRANCISCO JAVIER"/>
    <s v="B"/>
    <x v="0"/>
    <s v="GPTA"/>
    <s v="TM415"/>
    <x v="57"/>
    <s v="M"/>
    <x v="0"/>
    <x v="5"/>
    <n v="5"/>
    <n v="27500"/>
    <d v="1951-08-05T00:00:00"/>
    <x v="13"/>
    <n v="101128.15198577603"/>
    <x v="1"/>
    <x v="4"/>
    <m/>
    <m/>
    <m/>
    <m/>
    <m/>
    <m/>
    <m/>
    <m/>
    <m/>
    <n v="15169.222797866401"/>
    <n v="556204.8359217681"/>
    <n v="505640.75992888008"/>
  </r>
  <r>
    <s v="NUNEZ VASQUEZ HORACIO ALEX"/>
    <s v="B"/>
    <x v="0"/>
    <s v="GRMD"/>
    <s v="TM167"/>
    <x v="58"/>
    <s v="M"/>
    <x v="0"/>
    <x v="4"/>
    <n v="7"/>
    <n v="38500"/>
    <d v="1964-08-05T00:00:00"/>
    <x v="4"/>
    <n v="104000"/>
    <x v="1"/>
    <x v="7"/>
    <m/>
    <m/>
    <m/>
    <m/>
    <m/>
    <m/>
    <m/>
    <m/>
    <m/>
    <n v="15600"/>
    <n v="546000"/>
    <n v="520000"/>
  </r>
  <r>
    <s v="OLIVARES JORQUERA ARMANDINA DEL CARMEN"/>
    <s v="B"/>
    <x v="0"/>
    <s v="GSYS"/>
    <s v="TS814"/>
    <x v="4"/>
    <s v="F"/>
    <x v="1"/>
    <x v="2"/>
    <n v="4"/>
    <n v="22000"/>
    <d v="1960-08-22T00:00:00"/>
    <x v="15"/>
    <n v="178000"/>
    <x v="1"/>
    <x v="4"/>
    <m/>
    <m/>
    <m/>
    <m/>
    <m/>
    <m/>
    <m/>
    <m/>
    <m/>
    <n v="26700"/>
    <n v="934500"/>
    <n v="890000"/>
  </r>
  <r>
    <s v="ORELLANA WELCH MARIA CRISTINA"/>
    <s v="B"/>
    <x v="0"/>
    <s v="SCOM"/>
    <s v="MS258"/>
    <x v="59"/>
    <s v="F"/>
    <x v="1"/>
    <x v="0"/>
    <n v="8"/>
    <n v="0"/>
    <d v="1950-09-06T00:00:00"/>
    <x v="5"/>
    <n v="112058.14880862819"/>
    <x v="1"/>
    <x v="0"/>
    <m/>
    <m/>
    <m/>
    <m/>
    <m/>
    <m/>
    <m/>
    <m/>
    <m/>
    <n v="33617.444642588453"/>
    <n v="1232639.6368949099"/>
    <n v="1120581.4880862818"/>
  </r>
  <r>
    <s v="OSORIO PADILLA AGUSTINA"/>
    <s v="A"/>
    <x v="1"/>
    <s v="GDHU"/>
    <s v="TA813"/>
    <x v="60"/>
    <s v="F"/>
    <x v="1"/>
    <x v="0"/>
    <n v="3"/>
    <n v="16500"/>
    <d v="1945-10-20T00:00:00"/>
    <x v="7"/>
    <n v="81673.721889700682"/>
    <x v="0"/>
    <x v="1"/>
    <m/>
    <m/>
    <m/>
    <m/>
    <m/>
    <m/>
    <m/>
    <m/>
    <m/>
    <n v="24502.116566910205"/>
    <n v="898410.94078670745"/>
    <n v="816737.21889700682"/>
  </r>
  <r>
    <s v="OTAROLA CONTRERAS LUIS HERNAN"/>
    <s v="B"/>
    <x v="0"/>
    <s v="GDHU"/>
    <s v="TA907"/>
    <x v="61"/>
    <s v="M"/>
    <x v="0"/>
    <x v="0"/>
    <n v="7"/>
    <n v="38500"/>
    <d v="1942-01-16T00:00:00"/>
    <x v="0"/>
    <n v="87361.430029772455"/>
    <x v="0"/>
    <x v="0"/>
    <m/>
    <m/>
    <m/>
    <m/>
    <m/>
    <m/>
    <m/>
    <m/>
    <m/>
    <n v="26208.429008931736"/>
    <n v="960975.730327497"/>
    <n v="873614.30029772455"/>
  </r>
  <r>
    <s v="OTAROLA CHACON HUGO IVAN"/>
    <s v="A"/>
    <x v="1"/>
    <s v="GSYS"/>
    <s v="TS776"/>
    <x v="30"/>
    <s v="M"/>
    <x v="0"/>
    <x v="2"/>
    <n v="6"/>
    <n v="0"/>
    <d v="1946-03-20T00:00:00"/>
    <x v="1"/>
    <n v="533297.56961965782"/>
    <x v="1"/>
    <x v="1"/>
    <m/>
    <m/>
    <m/>
    <m/>
    <m/>
    <m/>
    <m/>
    <m/>
    <m/>
    <n v="79994.635442948653"/>
    <n v="2933136.6329081175"/>
    <n v="2666487.8480982888"/>
  </r>
  <r>
    <s v="OYANADEL VARGAS CARLOS MANUEL"/>
    <s v="B"/>
    <x v="0"/>
    <s v="GMIN"/>
    <s v="TM482"/>
    <x v="13"/>
    <s v="M"/>
    <x v="0"/>
    <x v="4"/>
    <n v="2"/>
    <n v="11000"/>
    <d v="1959-03-20T00:00:00"/>
    <x v="6"/>
    <n v="96000"/>
    <x v="1"/>
    <x v="7"/>
    <m/>
    <m/>
    <m/>
    <m/>
    <m/>
    <m/>
    <m/>
    <m/>
    <m/>
    <n v="14400"/>
    <n v="504000"/>
    <n v="480000"/>
  </r>
  <r>
    <s v="OYANADER VENEGAS PATRICIO EDUARDO"/>
    <s v="A"/>
    <x v="1"/>
    <s v="GPRO"/>
    <s v="TA802"/>
    <x v="16"/>
    <s v="M"/>
    <x v="0"/>
    <x v="0"/>
    <n v="2"/>
    <n v="0"/>
    <d v="1961-03-26T00:00:00"/>
    <x v="18"/>
    <n v="800000"/>
    <x v="1"/>
    <x v="3"/>
    <m/>
    <m/>
    <m/>
    <m/>
    <m/>
    <m/>
    <m/>
    <m/>
    <m/>
    <n v="0"/>
    <n v="8400000"/>
    <n v="8000000"/>
  </r>
  <r>
    <s v="PAREDES CARRIEZ JORGE ELISEO"/>
    <s v="A"/>
    <x v="1"/>
    <s v="GPRO"/>
    <s v="TI860"/>
    <x v="16"/>
    <s v="M"/>
    <x v="0"/>
    <x v="0"/>
    <n v="0"/>
    <n v="0"/>
    <d v="1959-03-12T00:00:00"/>
    <x v="6"/>
    <n v="150000"/>
    <x v="1"/>
    <x v="1"/>
    <m/>
    <m/>
    <m/>
    <m/>
    <m/>
    <m/>
    <m/>
    <m/>
    <m/>
    <n v="45000"/>
    <n v="1575000"/>
    <n v="1500000"/>
  </r>
  <r>
    <s v="PASSALACQUA RESTINI HUGO JOSE"/>
    <s v="B"/>
    <x v="0"/>
    <s v="GSYS"/>
    <s v="TS814"/>
    <x v="62"/>
    <s v="M"/>
    <x v="0"/>
    <x v="2"/>
    <n v="4"/>
    <n v="0"/>
    <d v="1947-02-06T00:00:00"/>
    <x v="23"/>
    <n v="282190.06103876489"/>
    <x v="1"/>
    <x v="4"/>
    <m/>
    <m/>
    <m/>
    <m/>
    <m/>
    <m/>
    <m/>
    <m/>
    <m/>
    <n v="42328.509155814732"/>
    <n v="1552045.3357132068"/>
    <n v="1410950.3051938245"/>
  </r>
  <r>
    <s v="PEREIRA TORAN HECTOR ARMANDO"/>
    <s v="B"/>
    <x v="0"/>
    <s v="GRMD"/>
    <s v="TM164"/>
    <x v="56"/>
    <s v="M"/>
    <x v="0"/>
    <x v="4"/>
    <n v="4"/>
    <n v="0"/>
    <d v="1942-06-22T00:00:00"/>
    <x v="0"/>
    <n v="210486.87195020204"/>
    <x v="0"/>
    <x v="4"/>
    <m/>
    <m/>
    <m/>
    <m/>
    <m/>
    <m/>
    <m/>
    <m/>
    <m/>
    <n v="31573.030792530302"/>
    <n v="1157677.7957261112"/>
    <n v="1052434.3597510101"/>
  </r>
  <r>
    <s v="PEREZ CASTRO ROBERTO ALEJANDRO"/>
    <s v="B"/>
    <x v="0"/>
    <s v="GSYS"/>
    <s v="TS763"/>
    <x v="63"/>
    <s v="M"/>
    <x v="0"/>
    <x v="2"/>
    <n v="3"/>
    <n v="0"/>
    <d v="1948-09-24T00:00:00"/>
    <x v="10"/>
    <n v="283323.93615724932"/>
    <x v="1"/>
    <x v="2"/>
    <m/>
    <m/>
    <m/>
    <m/>
    <m/>
    <m/>
    <m/>
    <m/>
    <m/>
    <n v="42498.59042358739"/>
    <n v="1558281.6488648711"/>
    <n v="1416619.6807862464"/>
  </r>
  <r>
    <s v="PEREZ CISTERNAS JOSE GILBERTO"/>
    <s v="B"/>
    <x v="0"/>
    <s v="GSYS"/>
    <s v="TS611"/>
    <x v="64"/>
    <s v="M"/>
    <x v="0"/>
    <x v="1"/>
    <n v="1"/>
    <n v="5500"/>
    <d v="1945-11-23T00:00:00"/>
    <x v="7"/>
    <n v="107179.60583299976"/>
    <x v="0"/>
    <x v="5"/>
    <m/>
    <m/>
    <m/>
    <m/>
    <m/>
    <m/>
    <m/>
    <m/>
    <m/>
    <n v="16076.940874949963"/>
    <n v="589487.83208149869"/>
    <n v="535898.02916499879"/>
  </r>
  <r>
    <s v="PEREZ VASQUEZ MARIO ENRIQUE"/>
    <s v="B"/>
    <x v="0"/>
    <s v="GSYS"/>
    <s v="TS611"/>
    <x v="64"/>
    <s v="M"/>
    <x v="0"/>
    <x v="2"/>
    <n v="1"/>
    <n v="5500"/>
    <d v="1937-07-17T00:00:00"/>
    <x v="27"/>
    <n v="123609.41042799572"/>
    <x v="0"/>
    <x v="2"/>
    <m/>
    <m/>
    <m/>
    <m/>
    <m/>
    <m/>
    <m/>
    <m/>
    <m/>
    <n v="18541.411564199359"/>
    <n v="679851.75735397649"/>
    <n v="618047.05213997862"/>
  </r>
  <r>
    <s v="PINEDA FIERRO HORACIO GABRIEL"/>
    <s v="A"/>
    <x v="1"/>
    <s v="GSYS"/>
    <s v="TS720"/>
    <x v="30"/>
    <s v="M"/>
    <x v="0"/>
    <x v="2"/>
    <n v="0"/>
    <n v="0"/>
    <d v="1940-01-16T00:00:00"/>
    <x v="14"/>
    <n v="97740.22708308007"/>
    <x v="0"/>
    <x v="1"/>
    <m/>
    <m/>
    <m/>
    <m/>
    <m/>
    <m/>
    <m/>
    <m/>
    <m/>
    <n v="14661.034062462009"/>
    <n v="537571.24895694037"/>
    <n v="488701.13541540032"/>
  </r>
  <r>
    <s v="PINTO RIQUELME JORGE"/>
    <s v="B"/>
    <x v="0"/>
    <s v="GSYS"/>
    <s v="TS611"/>
    <x v="65"/>
    <s v="M"/>
    <x v="0"/>
    <x v="1"/>
    <n v="1"/>
    <n v="0"/>
    <d v="1942-04-02T00:00:00"/>
    <x v="0"/>
    <n v="276333.30475902319"/>
    <x v="0"/>
    <x v="0"/>
    <m/>
    <m/>
    <m/>
    <m/>
    <m/>
    <m/>
    <m/>
    <m/>
    <m/>
    <n v="41449.995713853481"/>
    <n v="1519833.1761746276"/>
    <n v="1381666.523795116"/>
  </r>
  <r>
    <s v="POBLETE CORREA HERIBERTO MANUEL"/>
    <s v="B"/>
    <x v="0"/>
    <s v="GMIN"/>
    <s v="TM482"/>
    <x v="21"/>
    <s v="M"/>
    <x v="0"/>
    <x v="4"/>
    <n v="2"/>
    <n v="11000"/>
    <d v="1957-12-15T00:00:00"/>
    <x v="8"/>
    <n v="98000"/>
    <x v="1"/>
    <x v="7"/>
    <m/>
    <m/>
    <m/>
    <m/>
    <m/>
    <m/>
    <m/>
    <m/>
    <m/>
    <n v="14700"/>
    <n v="514500"/>
    <n v="490000"/>
  </r>
  <r>
    <s v="QUINONES TAPIA NELSON ARNALDO"/>
    <s v="A"/>
    <x v="1"/>
    <s v="GPTA"/>
    <s v="TM428"/>
    <x v="2"/>
    <s v="M"/>
    <x v="0"/>
    <x v="2"/>
    <n v="8"/>
    <n v="44000"/>
    <d v="1945-10-20T00:00:00"/>
    <x v="7"/>
    <n v="156812.43595733508"/>
    <x v="0"/>
    <x v="1"/>
    <m/>
    <m/>
    <m/>
    <m/>
    <m/>
    <m/>
    <m/>
    <m/>
    <m/>
    <n v="23521.865393600259"/>
    <n v="862468.39776534296"/>
    <n v="784062.17978667538"/>
  </r>
  <r>
    <s v="RAMIREZ GONZALEZ MARIA CRISTINA"/>
    <s v="B"/>
    <x v="0"/>
    <s v="GPTA"/>
    <s v="TM410"/>
    <x v="18"/>
    <s v="F"/>
    <x v="1"/>
    <x v="2"/>
    <n v="0"/>
    <n v="0"/>
    <d v="1950-03-10T00:00:00"/>
    <x v="5"/>
    <n v="268118.30282415712"/>
    <x v="1"/>
    <x v="2"/>
    <m/>
    <m/>
    <m/>
    <m/>
    <m/>
    <m/>
    <m/>
    <m/>
    <m/>
    <n v="40217.745423623564"/>
    <n v="1474650.6655328642"/>
    <n v="1340591.5141207855"/>
  </r>
  <r>
    <s v="RESTOVIC VERON CECILIA YASMIN"/>
    <s v="A"/>
    <x v="1"/>
    <s v="SCOM"/>
    <s v="MS342"/>
    <x v="30"/>
    <s v="F"/>
    <x v="1"/>
    <x v="0"/>
    <n v="2"/>
    <n v="0"/>
    <d v="1965-04-05T00:00:00"/>
    <x v="2"/>
    <n v="150000"/>
    <x v="1"/>
    <x v="1"/>
    <m/>
    <m/>
    <m/>
    <m/>
    <m/>
    <m/>
    <m/>
    <m/>
    <m/>
    <n v="45000"/>
    <n v="1575000"/>
    <n v="1500000"/>
  </r>
  <r>
    <s v="REYES FIGUEROA PEDRO ALBERTO"/>
    <s v="A"/>
    <x v="1"/>
    <s v="GFUN"/>
    <s v="TF500"/>
    <x v="66"/>
    <s v="M"/>
    <x v="0"/>
    <x v="1"/>
    <n v="0"/>
    <n v="0"/>
    <d v="1960-11-18T00:00:00"/>
    <x v="15"/>
    <n v="1600000"/>
    <x v="1"/>
    <x v="3"/>
    <m/>
    <m/>
    <m/>
    <m/>
    <m/>
    <m/>
    <m/>
    <m/>
    <m/>
    <n v="0"/>
    <n v="8400000"/>
    <n v="8000000"/>
  </r>
  <r>
    <s v="RIOS ARIAS JORGE ARMANDO"/>
    <s v="A"/>
    <x v="1"/>
    <s v="GSYS"/>
    <s v="TS825"/>
    <x v="67"/>
    <s v="M"/>
    <x v="0"/>
    <x v="8"/>
    <n v="5"/>
    <n v="0"/>
    <d v="1954-08-11T00:00:00"/>
    <x v="24"/>
    <n v="300000"/>
    <x v="1"/>
    <x v="1"/>
    <m/>
    <m/>
    <m/>
    <m/>
    <m/>
    <m/>
    <m/>
    <m/>
    <m/>
    <n v="45000"/>
    <n v="1650000"/>
    <n v="1500000"/>
  </r>
  <r>
    <s v="RIQUELME RIQUELME MAURICIO FRANCISCO"/>
    <s v="A"/>
    <x v="1"/>
    <s v="GMIN"/>
    <s v="TM866"/>
    <x v="17"/>
    <s v="M"/>
    <x v="0"/>
    <x v="4"/>
    <n v="6"/>
    <n v="33000"/>
    <d v="1969-04-02T00:00:00"/>
    <x v="28"/>
    <n v="160000"/>
    <x v="1"/>
    <x v="1"/>
    <m/>
    <m/>
    <m/>
    <m/>
    <m/>
    <m/>
    <m/>
    <m/>
    <m/>
    <n v="24000"/>
    <n v="840000"/>
    <n v="800000"/>
  </r>
  <r>
    <s v="RODRIGUEZ RUBIO CARLOS ARTURO"/>
    <s v="B"/>
    <x v="0"/>
    <s v="GSYS"/>
    <s v="TA877"/>
    <x v="68"/>
    <s v="M"/>
    <x v="0"/>
    <x v="7"/>
    <n v="7"/>
    <n v="0"/>
    <d v="1946-03-27T00:00:00"/>
    <x v="1"/>
    <n v="332743.26092884457"/>
    <x v="1"/>
    <x v="0"/>
    <m/>
    <m/>
    <m/>
    <m/>
    <m/>
    <m/>
    <m/>
    <m/>
    <m/>
    <n v="49911.489139326673"/>
    <n v="1830087.9351086449"/>
    <n v="1663716.3046442226"/>
  </r>
  <r>
    <s v="RODRIGUEZ SILVA CARLOS ENRIQUE"/>
    <s v="B"/>
    <x v="0"/>
    <s v="GFUN"/>
    <s v="TF514"/>
    <x v="69"/>
    <s v="M"/>
    <x v="0"/>
    <x v="1"/>
    <n v="4"/>
    <n v="0"/>
    <d v="1948-10-05T00:00:00"/>
    <x v="10"/>
    <n v="507849.14336241689"/>
    <x v="1"/>
    <x v="5"/>
    <m/>
    <m/>
    <m/>
    <m/>
    <m/>
    <m/>
    <m/>
    <m/>
    <m/>
    <n v="76177.371504362527"/>
    <n v="2793170.2884932929"/>
    <n v="2539245.7168120844"/>
  </r>
  <r>
    <s v="ROJAS GAETE SERGIO MAXIMINO"/>
    <s v="A"/>
    <x v="1"/>
    <s v="GFUN"/>
    <s v="TF547"/>
    <x v="30"/>
    <s v="M"/>
    <x v="0"/>
    <x v="1"/>
    <n v="7"/>
    <n v="0"/>
    <d v="1959-08-13T00:00:00"/>
    <x v="6"/>
    <n v="300000"/>
    <x v="1"/>
    <x v="1"/>
    <m/>
    <m/>
    <m/>
    <m/>
    <m/>
    <m/>
    <m/>
    <m/>
    <m/>
    <n v="45000"/>
    <n v="1575000"/>
    <n v="1500000"/>
  </r>
  <r>
    <s v="SAGREDO NUNEZ SILVIO MANUEL"/>
    <s v="B"/>
    <x v="0"/>
    <s v="GSYS"/>
    <s v="TS642"/>
    <x v="70"/>
    <s v="M"/>
    <x v="0"/>
    <x v="0"/>
    <n v="2"/>
    <n v="0"/>
    <d v="1943-02-13T00:00:00"/>
    <x v="21"/>
    <n v="118996.12662387689"/>
    <x v="0"/>
    <x v="2"/>
    <m/>
    <m/>
    <m/>
    <m/>
    <m/>
    <m/>
    <m/>
    <m/>
    <m/>
    <n v="35698.83798716306"/>
    <n v="1308957.3928626457"/>
    <n v="1189961.2662387688"/>
  </r>
  <r>
    <s v="SALAS DIAZ MARCO ANTONIO"/>
    <s v="A"/>
    <x v="1"/>
    <s v="GSYS"/>
    <s v="TA884"/>
    <x v="30"/>
    <s v="M"/>
    <x v="0"/>
    <x v="0"/>
    <n v="4"/>
    <n v="22000"/>
    <d v="1969-12-09T00:00:00"/>
    <x v="29"/>
    <n v="80000"/>
    <x v="1"/>
    <x v="1"/>
    <m/>
    <m/>
    <m/>
    <m/>
    <m/>
    <m/>
    <m/>
    <m/>
    <m/>
    <n v="24000"/>
    <n v="840000"/>
    <n v="800000"/>
  </r>
  <r>
    <s v="SALINAS ERICES GUILLERMO FREDY"/>
    <s v="B"/>
    <x v="0"/>
    <s v="GPRO"/>
    <s v="TI932"/>
    <x v="3"/>
    <s v="M"/>
    <x v="0"/>
    <x v="0"/>
    <n v="2"/>
    <n v="0"/>
    <d v="1938-01-26T00:00:00"/>
    <x v="30"/>
    <n v="162388.58448408882"/>
    <x v="0"/>
    <x v="2"/>
    <m/>
    <m/>
    <m/>
    <m/>
    <m/>
    <m/>
    <m/>
    <m/>
    <m/>
    <n v="48716.575345226636"/>
    <n v="1786274.4293249766"/>
    <n v="1623885.8448408879"/>
  </r>
  <r>
    <s v="SANCHEZ MILLAN GUSTAVO GUILLERMO"/>
    <s v="A"/>
    <x v="1"/>
    <s v="GRAC"/>
    <s v="TA839"/>
    <x v="71"/>
    <s v="M"/>
    <x v="0"/>
    <x v="0"/>
    <n v="9"/>
    <n v="0"/>
    <d v="1943-01-13T00:00:00"/>
    <x v="21"/>
    <n v="800000"/>
    <x v="0"/>
    <x v="3"/>
    <m/>
    <m/>
    <m/>
    <m/>
    <m/>
    <m/>
    <m/>
    <m/>
    <m/>
    <n v="0"/>
    <n v="8800000"/>
    <n v="8000000"/>
  </r>
  <r>
    <s v="SANTANDER SALINAS ADOLFO IVAN"/>
    <s v="B"/>
    <x v="0"/>
    <s v="GPRO"/>
    <s v="TI932"/>
    <x v="3"/>
    <s v="M"/>
    <x v="0"/>
    <x v="0"/>
    <n v="2"/>
    <n v="0"/>
    <d v="1946-09-26T00:00:00"/>
    <x v="1"/>
    <n v="177146.89900787687"/>
    <x v="1"/>
    <x v="2"/>
    <m/>
    <m/>
    <m/>
    <m/>
    <m/>
    <m/>
    <m/>
    <m/>
    <m/>
    <n v="53144.069702363056"/>
    <n v="1948615.8890866456"/>
    <n v="1771468.9900787687"/>
  </r>
  <r>
    <s v="SEPULVEDA ALVEAR ADOLFO ARNALDO"/>
    <s v="B"/>
    <x v="0"/>
    <s v="SCOM"/>
    <s v="MS258"/>
    <x v="72"/>
    <s v="M"/>
    <x v="0"/>
    <x v="0"/>
    <n v="8"/>
    <n v="44000"/>
    <d v="1944-06-26T00:00:00"/>
    <x v="22"/>
    <n v="48870.113541540035"/>
    <x v="0"/>
    <x v="0"/>
    <m/>
    <m/>
    <m/>
    <m/>
    <m/>
    <m/>
    <m/>
    <m/>
    <m/>
    <n v="14661.034062462009"/>
    <n v="537571.24895694037"/>
    <n v="488701.13541540032"/>
  </r>
  <r>
    <s v="SILVA GUZMAN PATRICIO OCTAVIO"/>
    <s v="A"/>
    <x v="1"/>
    <s v="GDHU"/>
    <s v="TA900"/>
    <x v="73"/>
    <s v="M"/>
    <x v="0"/>
    <x v="0"/>
    <n v="0"/>
    <n v="0"/>
    <d v="1942-07-12T00:00:00"/>
    <x v="0"/>
    <n v="800000"/>
    <x v="0"/>
    <x v="3"/>
    <m/>
    <m/>
    <m/>
    <m/>
    <m/>
    <m/>
    <m/>
    <m/>
    <m/>
    <n v="0"/>
    <n v="8800000"/>
    <n v="8000000"/>
  </r>
  <r>
    <s v="SOTO BERMAL JUAN SANTIAGO"/>
    <s v="B"/>
    <x v="0"/>
    <s v="GMIN"/>
    <s v="TM269"/>
    <x v="74"/>
    <s v="M"/>
    <x v="0"/>
    <x v="4"/>
    <n v="9"/>
    <n v="0"/>
    <d v="1944-08-04T00:00:00"/>
    <x v="22"/>
    <n v="276333.30475902319"/>
    <x v="0"/>
    <x v="0"/>
    <m/>
    <m/>
    <m/>
    <m/>
    <m/>
    <m/>
    <m/>
    <m/>
    <m/>
    <n v="41449.995713853481"/>
    <n v="1519833.1761746276"/>
    <n v="1381666.523795116"/>
  </r>
  <r>
    <s v="SOTO CORNEJO JUAN BAUTISTA"/>
    <s v="B"/>
    <x v="0"/>
    <s v="GSYS"/>
    <s v="TS611"/>
    <x v="75"/>
    <s v="M"/>
    <x v="0"/>
    <x v="1"/>
    <n v="1"/>
    <n v="0"/>
    <d v="1939-08-06T00:00:00"/>
    <x v="31"/>
    <n v="418051.37613296142"/>
    <x v="0"/>
    <x v="5"/>
    <m/>
    <m/>
    <m/>
    <m/>
    <m/>
    <m/>
    <m/>
    <m/>
    <m/>
    <n v="62707.70641994421"/>
    <n v="2299282.568731288"/>
    <n v="2090256.880664807"/>
  </r>
  <r>
    <s v="STUMPTNER MARINO LUIS ARMANDO"/>
    <s v="A"/>
    <x v="1"/>
    <s v="SCOM"/>
    <s v="MS260"/>
    <x v="35"/>
    <s v="M"/>
    <x v="0"/>
    <x v="0"/>
    <n v="0"/>
    <n v="0"/>
    <d v="1952-08-21T00:00:00"/>
    <x v="12"/>
    <n v="150000"/>
    <x v="1"/>
    <x v="1"/>
    <m/>
    <m/>
    <m/>
    <m/>
    <m/>
    <m/>
    <m/>
    <m/>
    <m/>
    <n v="45000"/>
    <n v="1650000"/>
    <n v="1500000"/>
  </r>
  <r>
    <s v="SUIL MONTECINO FROILAN ALBERTO"/>
    <s v="B"/>
    <x v="0"/>
    <s v="GSYS"/>
    <s v="TS769"/>
    <x v="76"/>
    <s v="M"/>
    <x v="0"/>
    <x v="8"/>
    <n v="9"/>
    <n v="0"/>
    <d v="1944-10-30T00:00:00"/>
    <x v="22"/>
    <n v="224116.29761725638"/>
    <x v="0"/>
    <x v="0"/>
    <m/>
    <m/>
    <m/>
    <m/>
    <m/>
    <m/>
    <m/>
    <m/>
    <m/>
    <n v="33617.444642588453"/>
    <n v="1232639.6368949099"/>
    <n v="1120581.4880862818"/>
  </r>
  <r>
    <s v="TAPIA ABETT_LATORRE LUIS GUILLERMO"/>
    <s v="B"/>
    <x v="0"/>
    <s v="GMIN"/>
    <s v="TM490"/>
    <x v="13"/>
    <s v="M"/>
    <x v="0"/>
    <x v="4"/>
    <n v="0"/>
    <n v="0"/>
    <d v="1960-07-03T00:00:00"/>
    <x v="15"/>
    <n v="100000"/>
    <x v="1"/>
    <x v="4"/>
    <m/>
    <m/>
    <m/>
    <m/>
    <m/>
    <m/>
    <m/>
    <m/>
    <m/>
    <n v="15000"/>
    <n v="525000"/>
    <n v="500000"/>
  </r>
  <r>
    <s v="TAPIA SERRANO HORACIO DE JESUS"/>
    <s v="B"/>
    <x v="0"/>
    <s v="GSYS"/>
    <s v="TS719"/>
    <x v="77"/>
    <s v="M"/>
    <x v="0"/>
    <x v="1"/>
    <n v="9"/>
    <n v="49500"/>
    <d v="1941-09-27T00:00:00"/>
    <x v="3"/>
    <n v="114744.207102165"/>
    <x v="0"/>
    <x v="5"/>
    <m/>
    <m/>
    <m/>
    <m/>
    <m/>
    <m/>
    <m/>
    <m/>
    <m/>
    <n v="17211.631065324749"/>
    <n v="631093.13906190754"/>
    <n v="573721.03551082499"/>
  </r>
  <r>
    <s v="TARIFEÑO URQUIETA MELITON ENRIQUE"/>
    <s v="A"/>
    <x v="1"/>
    <s v="GPRO"/>
    <s v="TA803"/>
    <x v="78"/>
    <s v="M"/>
    <x v="0"/>
    <x v="0"/>
    <n v="3"/>
    <n v="0"/>
    <d v="1952-09-24T00:00:00"/>
    <x v="12"/>
    <n v="800000"/>
    <x v="1"/>
    <x v="3"/>
    <m/>
    <m/>
    <m/>
    <m/>
    <m/>
    <m/>
    <m/>
    <m/>
    <m/>
    <n v="0"/>
    <n v="8800000"/>
    <n v="8000000"/>
  </r>
  <r>
    <s v="TOBAR OSORIO HERMOGENES"/>
    <s v="A"/>
    <x v="1"/>
    <s v="GMIN"/>
    <s v="TM261"/>
    <x v="2"/>
    <s v="M"/>
    <x v="0"/>
    <x v="4"/>
    <n v="1"/>
    <n v="5500"/>
    <d v="1946-10-08T00:00:00"/>
    <x v="1"/>
    <n v="60534.322195952467"/>
    <x v="1"/>
    <x v="1"/>
    <m/>
    <m/>
    <m/>
    <m/>
    <m/>
    <m/>
    <m/>
    <m/>
    <m/>
    <n v="9080.1483293928704"/>
    <n v="332938.77207773854"/>
    <n v="302671.61097976234"/>
  </r>
  <r>
    <s v="TORNERIA NARANJO RAFAEL ALBERTO"/>
    <s v="B"/>
    <x v="0"/>
    <s v="GPRO"/>
    <s v="TI853"/>
    <x v="53"/>
    <s v="M"/>
    <x v="0"/>
    <x v="0"/>
    <n v="3"/>
    <n v="0"/>
    <d v="1944-10-08T00:00:00"/>
    <x v="22"/>
    <n v="153771.29010086489"/>
    <x v="0"/>
    <x v="0"/>
    <m/>
    <m/>
    <m/>
    <m/>
    <m/>
    <m/>
    <m/>
    <m/>
    <m/>
    <n v="46131.387030259459"/>
    <n v="1691484.1911095136"/>
    <n v="1537712.9010086488"/>
  </r>
  <r>
    <s v="TORRES CONTRERAS MARIA VICTORIA"/>
    <s v="B"/>
    <x v="0"/>
    <s v="GSYS"/>
    <s v="TS827"/>
    <x v="79"/>
    <s v="F"/>
    <x v="1"/>
    <x v="2"/>
    <n v="7"/>
    <n v="38500"/>
    <d v="1947-04-09T00:00:00"/>
    <x v="23"/>
    <n v="56465.608590777789"/>
    <x v="1"/>
    <x v="0"/>
    <m/>
    <m/>
    <m/>
    <m/>
    <m/>
    <m/>
    <m/>
    <m/>
    <m/>
    <n v="8469.841288616668"/>
    <n v="310560.84724927787"/>
    <n v="282328.04295388894"/>
  </r>
  <r>
    <s v="TORRES ROZAS LUIS ORLANDO"/>
    <s v="B"/>
    <x v="0"/>
    <s v="GFUN"/>
    <s v="TF535"/>
    <x v="80"/>
    <s v="M"/>
    <x v="0"/>
    <x v="1"/>
    <n v="5"/>
    <n v="0"/>
    <d v="1952-02-24T00:00:00"/>
    <x v="12"/>
    <n v="243839.3009055345"/>
    <x v="1"/>
    <x v="4"/>
    <m/>
    <m/>
    <m/>
    <m/>
    <m/>
    <m/>
    <m/>
    <m/>
    <m/>
    <n v="36575.895135830171"/>
    <n v="1341116.1549804397"/>
    <n v="1219196.5045276724"/>
  </r>
  <r>
    <s v="UBILLO TORRES LUIS HUMBERTO"/>
    <s v="B"/>
    <x v="0"/>
    <s v="SCOM"/>
    <s v="MS257"/>
    <x v="81"/>
    <s v="M"/>
    <x v="0"/>
    <x v="0"/>
    <n v="7"/>
    <n v="38500"/>
    <d v="1960-11-07T00:00:00"/>
    <x v="15"/>
    <n v="85000"/>
    <x v="1"/>
    <x v="0"/>
    <m/>
    <m/>
    <m/>
    <m/>
    <m/>
    <m/>
    <m/>
    <m/>
    <m/>
    <n v="25500"/>
    <n v="892500"/>
    <n v="850000"/>
  </r>
  <r>
    <s v="UMANA SAAVEDRA JUAN ERNESTO"/>
    <s v="A"/>
    <x v="1"/>
    <s v="GPTA"/>
    <s v="TM062"/>
    <x v="33"/>
    <s v="M"/>
    <x v="0"/>
    <x v="2"/>
    <n v="2"/>
    <n v="11000"/>
    <d v="1944-10-09T00:00:00"/>
    <x v="22"/>
    <n v="163347.44377940136"/>
    <x v="0"/>
    <x v="1"/>
    <m/>
    <m/>
    <m/>
    <m/>
    <m/>
    <m/>
    <m/>
    <m/>
    <m/>
    <n v="24502.116566910205"/>
    <n v="898410.94078670745"/>
    <n v="816737.21889700682"/>
  </r>
  <r>
    <s v="UTEAU DE VOS SERGIO ULISES"/>
    <s v="A"/>
    <x v="1"/>
    <s v="GG"/>
    <s v="TA806"/>
    <x v="82"/>
    <s v="M"/>
    <x v="0"/>
    <x v="0"/>
    <n v="6"/>
    <n v="0"/>
    <d v="1939-12-30T00:00:00"/>
    <x v="14"/>
    <n v="800000"/>
    <x v="0"/>
    <x v="3"/>
    <m/>
    <m/>
    <m/>
    <m/>
    <m/>
    <m/>
    <m/>
    <m/>
    <m/>
    <n v="0"/>
    <n v="8800000"/>
    <n v="8000000"/>
  </r>
  <r>
    <s v="VALDENEGRO ARCE LEONARDO ENRIQUE"/>
    <s v="B"/>
    <x v="0"/>
    <s v="GMIN"/>
    <s v="TM379"/>
    <x v="83"/>
    <s v="M"/>
    <x v="0"/>
    <x v="4"/>
    <n v="9"/>
    <n v="0"/>
    <d v="1946-11-10T00:00:00"/>
    <x v="1"/>
    <n v="204241.88568502324"/>
    <x v="1"/>
    <x v="0"/>
    <m/>
    <m/>
    <m/>
    <m/>
    <m/>
    <m/>
    <m/>
    <m/>
    <m/>
    <n v="30636.282852753484"/>
    <n v="1123330.3712676277"/>
    <n v="1021209.4284251161"/>
  </r>
  <r>
    <s v="VALDIVIA CONTRERAS LUIS ENRIQUE"/>
    <s v="B"/>
    <x v="0"/>
    <s v="SCOM"/>
    <s v="MS149"/>
    <x v="84"/>
    <s v="M"/>
    <x v="0"/>
    <x v="0"/>
    <n v="9"/>
    <n v="0"/>
    <d v="1941-03-10T00:00:00"/>
    <x v="3"/>
    <n v="157407.0850104338"/>
    <x v="0"/>
    <x v="6"/>
    <m/>
    <m/>
    <m/>
    <m/>
    <m/>
    <m/>
    <m/>
    <m/>
    <m/>
    <n v="47222.125503130133"/>
    <n v="1731477.9351147716"/>
    <n v="1574070.8501043378"/>
  </r>
  <r>
    <s v="VALENZUELA CANELO SERGIO SEGUNDO"/>
    <s v="B"/>
    <x v="0"/>
    <s v="GSYS"/>
    <s v="TS776"/>
    <x v="85"/>
    <s v="M"/>
    <x v="0"/>
    <x v="2"/>
    <n v="6"/>
    <n v="0"/>
    <d v="1950-10-07T00:00:00"/>
    <x v="5"/>
    <n v="202044.5114417029"/>
    <x v="1"/>
    <x v="5"/>
    <m/>
    <m/>
    <m/>
    <m/>
    <m/>
    <m/>
    <m/>
    <m/>
    <m/>
    <n v="30306.676716255432"/>
    <n v="1111244.8129293658"/>
    <n v="1010222.5572085144"/>
  </r>
  <r>
    <s v="VALENZUELA CASTRO FRANCISCO ANTONIO"/>
    <s v="B"/>
    <x v="0"/>
    <s v="GPRO"/>
    <s v="TI931"/>
    <x v="86"/>
    <s v="M"/>
    <x v="0"/>
    <x v="0"/>
    <n v="1"/>
    <n v="0"/>
    <d v="1944-07-29T00:00:00"/>
    <x v="22"/>
    <n v="110905.83093308861"/>
    <x v="0"/>
    <x v="0"/>
    <m/>
    <m/>
    <m/>
    <m/>
    <m/>
    <m/>
    <m/>
    <m/>
    <m/>
    <n v="33271.749279926582"/>
    <n v="1219964.1402639747"/>
    <n v="1109058.309330886"/>
  </r>
  <r>
    <s v="VALENZUELA MEDINA ALDO LEANDRO"/>
    <s v="A"/>
    <x v="1"/>
    <s v="GPTA"/>
    <s v="TM427"/>
    <x v="2"/>
    <s v="M"/>
    <x v="0"/>
    <x v="2"/>
    <n v="7"/>
    <n v="0"/>
    <d v="1969-11-21T00:00:00"/>
    <x v="28"/>
    <n v="300000"/>
    <x v="1"/>
    <x v="1"/>
    <m/>
    <m/>
    <m/>
    <m/>
    <m/>
    <m/>
    <m/>
    <m/>
    <m/>
    <n v="45000"/>
    <n v="1575000"/>
    <n v="1500000"/>
  </r>
  <r>
    <s v="VALENZUELA SOTO MARIA TERESA"/>
    <s v="A"/>
    <x v="1"/>
    <s v="GDHU"/>
    <s v="TA907"/>
    <x v="87"/>
    <s v="F"/>
    <x v="1"/>
    <x v="0"/>
    <n v="7"/>
    <n v="0"/>
    <d v="1947-12-21T00:00:00"/>
    <x v="10"/>
    <n v="130014.57630212577"/>
    <x v="1"/>
    <x v="1"/>
    <m/>
    <m/>
    <m/>
    <m/>
    <m/>
    <m/>
    <m/>
    <m/>
    <m/>
    <n v="39004.372890637729"/>
    <n v="1430160.3393233835"/>
    <n v="1300145.7630212577"/>
  </r>
  <r>
    <s v="VALENZUELA VALENZUELA JOSE EUSTAQUIO"/>
    <s v="A"/>
    <x v="1"/>
    <s v="GPRO"/>
    <s v="TA811"/>
    <x v="16"/>
    <s v="M"/>
    <x v="0"/>
    <x v="0"/>
    <n v="1"/>
    <n v="0"/>
    <d v="1951-12-20T00:00:00"/>
    <x v="12"/>
    <n v="150000"/>
    <x v="1"/>
    <x v="1"/>
    <m/>
    <m/>
    <m/>
    <m/>
    <m/>
    <m/>
    <m/>
    <m/>
    <m/>
    <n v="45000"/>
    <n v="1650000"/>
    <n v="1500000"/>
  </r>
  <r>
    <s v="VARAS CANESSA JUAN MANUEL"/>
    <s v="A"/>
    <x v="1"/>
    <s v="GDHU"/>
    <s v="TA902"/>
    <x v="60"/>
    <s v="M"/>
    <x v="0"/>
    <x v="0"/>
    <n v="2"/>
    <n v="11000"/>
    <d v="1944-07-27T00:00:00"/>
    <x v="22"/>
    <n v="26486.146980520607"/>
    <x v="0"/>
    <x v="1"/>
    <m/>
    <m/>
    <m/>
    <m/>
    <m/>
    <m/>
    <m/>
    <m/>
    <m/>
    <n v="7945.8440941561812"/>
    <n v="291347.61678572668"/>
    <n v="264861.46980520606"/>
  </r>
  <r>
    <s v="VARGAS DIAZ ALBERTO RENE"/>
    <s v="B"/>
    <x v="0"/>
    <s v="GMIN"/>
    <s v="TM355"/>
    <x v="13"/>
    <s v="M"/>
    <x v="0"/>
    <x v="4"/>
    <n v="5"/>
    <n v="27500"/>
    <d v="1959-12-30T00:00:00"/>
    <x v="15"/>
    <n v="101000"/>
    <x v="1"/>
    <x v="7"/>
    <m/>
    <m/>
    <m/>
    <m/>
    <m/>
    <m/>
    <m/>
    <m/>
    <m/>
    <n v="15150"/>
    <n v="530250"/>
    <n v="505000"/>
  </r>
  <r>
    <s v="VEAS ALVAREZ EUGENIO DEL TRANSITO"/>
    <s v="B"/>
    <x v="0"/>
    <s v="GMIN"/>
    <s v="TM349"/>
    <x v="22"/>
    <s v="M"/>
    <x v="0"/>
    <x v="4"/>
    <n v="9"/>
    <n v="49500"/>
    <d v="1958-08-10T00:00:00"/>
    <x v="8"/>
    <n v="97000"/>
    <x v="1"/>
    <x v="7"/>
    <m/>
    <m/>
    <m/>
    <m/>
    <m/>
    <m/>
    <m/>
    <m/>
    <m/>
    <n v="14550"/>
    <n v="509250"/>
    <n v="485000"/>
  </r>
  <r>
    <s v="VEGA HOYOS ALEXIS HUMBERTO"/>
    <s v="A"/>
    <x v="1"/>
    <s v="GPRO"/>
    <s v="TI841"/>
    <x v="16"/>
    <s v="M"/>
    <x v="0"/>
    <x v="0"/>
    <n v="1"/>
    <n v="0"/>
    <d v="1958-10-25T00:00:00"/>
    <x v="8"/>
    <n v="150000"/>
    <x v="1"/>
    <x v="1"/>
    <m/>
    <m/>
    <m/>
    <m/>
    <m/>
    <m/>
    <m/>
    <m/>
    <m/>
    <n v="45000"/>
    <n v="1575000"/>
    <n v="1500000"/>
  </r>
  <r>
    <s v="VEGA URREA NELSON EDUARDO"/>
    <s v="B"/>
    <x v="0"/>
    <s v="GMIN"/>
    <s v="TM481"/>
    <x v="13"/>
    <s v="M"/>
    <x v="0"/>
    <x v="2"/>
    <n v="1"/>
    <n v="5500"/>
    <d v="1953-12-27T00:00:00"/>
    <x v="24"/>
    <n v="90000"/>
    <x v="1"/>
    <x v="0"/>
    <m/>
    <m/>
    <m/>
    <m/>
    <m/>
    <m/>
    <m/>
    <m/>
    <m/>
    <n v="13500"/>
    <n v="495000"/>
    <n v="450000"/>
  </r>
  <r>
    <s v="VENEGAS ESPINDOLA AGUSTIN ENRIQUE"/>
    <s v="B"/>
    <x v="0"/>
    <s v="GSYS"/>
    <s v="TS642"/>
    <x v="88"/>
    <s v="M"/>
    <x v="0"/>
    <x v="0"/>
    <n v="2"/>
    <n v="0"/>
    <d v="1943-08-13T00:00:00"/>
    <x v="21"/>
    <n v="101953.65805406612"/>
    <x v="0"/>
    <x v="0"/>
    <m/>
    <m/>
    <m/>
    <m/>
    <m/>
    <m/>
    <m/>
    <m/>
    <m/>
    <n v="30586.097416219833"/>
    <n v="1121490.2385947271"/>
    <n v="1019536.5805406611"/>
  </r>
  <r>
    <s v="VENEGAS MOLINA JUAN LEONARDO"/>
    <s v="B"/>
    <x v="0"/>
    <s v="GMIN"/>
    <s v="TM330"/>
    <x v="89"/>
    <s v="M"/>
    <x v="0"/>
    <x v="4"/>
    <n v="0"/>
    <n v="0"/>
    <d v="1943-11-07T00:00:00"/>
    <x v="21"/>
    <n v="85478.125841195579"/>
    <x v="0"/>
    <x v="4"/>
    <m/>
    <m/>
    <m/>
    <m/>
    <m/>
    <m/>
    <m/>
    <m/>
    <m/>
    <n v="12821.718876179335"/>
    <n v="470129.69212657562"/>
    <n v="427390.62920597784"/>
  </r>
  <r>
    <s v="VENEGAS TORO ADOLFO HUGO"/>
    <s v="A"/>
    <x v="1"/>
    <s v="GRAC"/>
    <s v="TA855"/>
    <x v="2"/>
    <s v="M"/>
    <x v="0"/>
    <x v="0"/>
    <n v="5"/>
    <n v="0"/>
    <d v="1953-12-21T00:00:00"/>
    <x v="24"/>
    <n v="150000"/>
    <x v="1"/>
    <x v="1"/>
    <m/>
    <m/>
    <m/>
    <m/>
    <m/>
    <m/>
    <m/>
    <m/>
    <m/>
    <n v="45000"/>
    <n v="1650000"/>
    <n v="1500000"/>
  </r>
  <r>
    <s v="VERA RIVERA OSCAR GUSTAVO"/>
    <s v="B"/>
    <x v="0"/>
    <s v="GFUN"/>
    <s v="TF522"/>
    <x v="90"/>
    <s v="M"/>
    <x v="0"/>
    <x v="1"/>
    <n v="2"/>
    <n v="0"/>
    <d v="1947-07-22T00:00:00"/>
    <x v="23"/>
    <n v="224116.29761725638"/>
    <x v="1"/>
    <x v="5"/>
    <m/>
    <m/>
    <m/>
    <m/>
    <m/>
    <m/>
    <m/>
    <m/>
    <m/>
    <n v="33617.444642588453"/>
    <n v="1232639.6368949099"/>
    <n v="1120581.4880862818"/>
  </r>
  <r>
    <s v="VERDUGO HERNANDEZ DAGOBERTO JUAN"/>
    <s v="B"/>
    <x v="0"/>
    <s v="GDHU"/>
    <s v="TA903"/>
    <x v="91"/>
    <s v="M"/>
    <x v="0"/>
    <x v="0"/>
    <n v="3"/>
    <n v="16500"/>
    <d v="1941-05-18T00:00:00"/>
    <x v="3"/>
    <n v="56777.597253991364"/>
    <x v="0"/>
    <x v="0"/>
    <m/>
    <m/>
    <m/>
    <m/>
    <m/>
    <m/>
    <m/>
    <m/>
    <m/>
    <n v="17033.279176197408"/>
    <n v="624553.56979390502"/>
    <n v="567775.97253991361"/>
  </r>
  <r>
    <s v="VILLARROEL CONTRERAS JUVENAL ALEJO"/>
    <s v="B"/>
    <x v="0"/>
    <s v="DECG"/>
    <s v="TA903"/>
    <x v="92"/>
    <s v="M"/>
    <x v="0"/>
    <x v="0"/>
    <n v="3"/>
    <n v="0"/>
    <d v="1943-12-16T00:00:00"/>
    <x v="22"/>
    <n v="199775.36972352385"/>
    <x v="0"/>
    <x v="0"/>
    <m/>
    <m/>
    <m/>
    <m/>
    <m/>
    <m/>
    <m/>
    <m/>
    <m/>
    <n v="59932.610917057151"/>
    <n v="2197529.0669587622"/>
    <n v="1997753.6972352385"/>
  </r>
  <r>
    <s v="ZURITA MEDINA HECTOR ABRAHAM"/>
    <s v="A"/>
    <x v="1"/>
    <s v="GPRO"/>
    <s v="TI845"/>
    <x v="33"/>
    <s v="M"/>
    <x v="0"/>
    <x v="0"/>
    <n v="5"/>
    <n v="27500"/>
    <d v="1943-10-09T00:00:00"/>
    <x v="21"/>
    <n v="60331.338018221315"/>
    <x v="0"/>
    <x v="1"/>
    <m/>
    <m/>
    <m/>
    <m/>
    <m/>
    <m/>
    <m/>
    <m/>
    <m/>
    <n v="18099.401405466393"/>
    <n v="663644.71820043446"/>
    <n v="603313.38018221315"/>
  </r>
  <r>
    <s v="ZURITA MEZA IVAN MAXIMILIANO"/>
    <s v="A"/>
    <x v="1"/>
    <s v="GSYS"/>
    <s v="TS700"/>
    <x v="16"/>
    <s v="M"/>
    <x v="0"/>
    <x v="0"/>
    <n v="0"/>
    <n v="0"/>
    <d v="1941-11-20T00:00:00"/>
    <x v="3"/>
    <n v="170500.45927247618"/>
    <x v="0"/>
    <x v="1"/>
    <m/>
    <m/>
    <m/>
    <m/>
    <m/>
    <m/>
    <m/>
    <m/>
    <m/>
    <n v="51150.137781742851"/>
    <n v="1875505.0519972378"/>
    <n v="1705004.59272476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14D18C-4D30-484F-A413-6106834B0AE2}" name="TablaDinámica1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24:AI34" firstHeaderRow="1" firstDataRow="2" firstDataCol="1"/>
  <pivotFields count="28">
    <pivotField dataField="1" showAll="0"/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axis="axisCol" numFmtId="166" showAll="0">
      <items count="33">
        <item x="29"/>
        <item x="28"/>
        <item x="26"/>
        <item x="2"/>
        <item x="4"/>
        <item x="11"/>
        <item x="20"/>
        <item x="18"/>
        <item x="15"/>
        <item x="6"/>
        <item x="8"/>
        <item x="25"/>
        <item x="17"/>
        <item x="9"/>
        <item x="24"/>
        <item x="19"/>
        <item x="12"/>
        <item x="13"/>
        <item x="5"/>
        <item x="16"/>
        <item x="10"/>
        <item x="23"/>
        <item x="1"/>
        <item x="7"/>
        <item x="22"/>
        <item x="21"/>
        <item x="0"/>
        <item x="3"/>
        <item x="14"/>
        <item x="31"/>
        <item x="30"/>
        <item x="27"/>
        <item t="default"/>
      </items>
    </pivotField>
    <pivotField numFmtId="167" showAll="0"/>
    <pivotField showAll="0"/>
    <pivotField axis="axisRow" showAll="0">
      <items count="9">
        <item x="4"/>
        <item x="6"/>
        <item x="0"/>
        <item x="7"/>
        <item x="5"/>
        <item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2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Cuenta de Nombre" fld="0" subtotal="count" baseField="0" baseItem="0"/>
  </dataFields>
  <formats count="3">
    <format dxfId="33">
      <pivotArea outline="0" collapsedLevelsAreSubtotals="1" fieldPosition="0">
        <references count="1">
          <reference field="12" count="1" selected="0">
            <x v="24"/>
          </reference>
        </references>
      </pivotArea>
    </format>
    <format dxfId="32">
      <pivotArea type="topRight" dataOnly="0" labelOnly="1" outline="0" offset="X1" fieldPosition="0"/>
    </format>
    <format dxfId="31">
      <pivotArea dataOnly="0" labelOnly="1" fieldPosition="0">
        <references count="1">
          <reference field="12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A325E-FBF3-4573-8E0A-78F606042CF5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5:E9" firstHeaderRow="1" firstDataRow="2" firstDataCol="1" rowPageCount="1" colPageCount="1"/>
  <pivotFields count="28">
    <pivotField dataField="1"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axis="axisPage" multipleItemSelectionAllowed="1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1">
    <pageField fld="8" hier="-1"/>
  </pageFields>
  <dataFields count="1">
    <dataField name="Cuenta de Nombre" fld="0" subtotal="count" baseField="0" baseItem="0"/>
  </data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EA5AEE-03EC-4907-9D40-3E11DDB71CEC}" name="TablaDinámica10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10:AI21" firstHeaderRow="1" firstDataRow="2" firstDataCol="1"/>
  <pivotFields count="28">
    <pivotField dataField="1" showAll="0"/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axis="axisCol" numFmtId="166" showAll="0">
      <items count="33">
        <item x="29"/>
        <item x="28"/>
        <item x="26"/>
        <item x="2"/>
        <item x="4"/>
        <item x="11"/>
        <item x="20"/>
        <item x="18"/>
        <item x="15"/>
        <item x="6"/>
        <item x="8"/>
        <item x="25"/>
        <item x="17"/>
        <item x="9"/>
        <item x="24"/>
        <item x="19"/>
        <item x="12"/>
        <item x="13"/>
        <item x="5"/>
        <item x="16"/>
        <item x="10"/>
        <item x="23"/>
        <item x="1"/>
        <item x="7"/>
        <item x="22"/>
        <item x="21"/>
        <item x="0"/>
        <item x="3"/>
        <item x="14"/>
        <item x="31"/>
        <item x="30"/>
        <item x="27"/>
        <item t="default"/>
      </items>
    </pivotField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2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Cuenta de Nombre" fld="0" subtotal="count" baseField="0" baseItem="0"/>
  </dataFields>
  <formats count="3">
    <format dxfId="36">
      <pivotArea outline="0" collapsedLevelsAreSubtotals="1" fieldPosition="0">
        <references count="1">
          <reference field="12" count="1" selected="0">
            <x v="24"/>
          </reference>
        </references>
      </pivotArea>
    </format>
    <format dxfId="35">
      <pivotArea type="topRight" dataOnly="0" labelOnly="1" outline="0" offset="X1" fieldPosition="0"/>
    </format>
    <format dxfId="34">
      <pivotArea dataOnly="0" labelOnly="1" fieldPosition="0">
        <references count="1">
          <reference field="12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B7D399-3644-41D0-B090-38BA54D63EA0}" name="TablaDinámica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AI7" firstHeaderRow="1" firstDataRow="2" firstDataCol="1"/>
  <pivotFields count="28">
    <pivotField dataField="1"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axis="axisCol" numFmtId="166" showAll="0">
      <items count="33">
        <item x="29"/>
        <item x="28"/>
        <item x="26"/>
        <item x="2"/>
        <item x="4"/>
        <item x="11"/>
        <item x="20"/>
        <item x="18"/>
        <item x="15"/>
        <item x="6"/>
        <item x="8"/>
        <item x="25"/>
        <item x="17"/>
        <item x="9"/>
        <item x="24"/>
        <item x="19"/>
        <item x="12"/>
        <item x="13"/>
        <item x="5"/>
        <item x="16"/>
        <item x="10"/>
        <item x="23"/>
        <item x="1"/>
        <item x="7"/>
        <item x="22"/>
        <item x="21"/>
        <item x="0"/>
        <item x="3"/>
        <item x="14"/>
        <item x="31"/>
        <item x="30"/>
        <item x="27"/>
        <item t="default"/>
      </items>
    </pivotField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2"/>
  </rowFields>
  <rowItems count="3">
    <i>
      <x/>
    </i>
    <i>
      <x v="1"/>
    </i>
    <i t="grand">
      <x/>
    </i>
  </rowItems>
  <colFields count="1">
    <field x="12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Cuenta de Nombre" fld="0" subtotal="count" baseField="0" baseItem="0"/>
  </dataFields>
  <formats count="3">
    <format dxfId="39">
      <pivotArea outline="0" collapsedLevelsAreSubtotals="1" fieldPosition="0">
        <references count="1">
          <reference field="12" count="1" selected="0">
            <x v="24"/>
          </reference>
        </references>
      </pivotArea>
    </format>
    <format dxfId="38">
      <pivotArea type="topRight" dataOnly="0" labelOnly="1" outline="0" offset="X1" fieldPosition="0"/>
    </format>
    <format dxfId="37">
      <pivotArea dataOnly="0" labelOnly="1" fieldPosition="0">
        <references count="1">
          <reference field="12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43FF2F-9E5A-4B9C-ADFB-1A25D8A09AA4}" name="TablaDinámica1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7:AI41" firstHeaderRow="1" firstDataRow="2" firstDataCol="1"/>
  <pivotFields count="28">
    <pivotField dataField="1" showAll="0"/>
    <pivotField showAll="0"/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axis="axisCol" numFmtId="166" showAll="0">
      <items count="33">
        <item x="29"/>
        <item x="28"/>
        <item x="26"/>
        <item x="2"/>
        <item x="4"/>
        <item x="11"/>
        <item x="20"/>
        <item x="18"/>
        <item x="15"/>
        <item x="6"/>
        <item x="8"/>
        <item x="25"/>
        <item x="17"/>
        <item x="9"/>
        <item x="24"/>
        <item x="19"/>
        <item x="12"/>
        <item x="13"/>
        <item x="5"/>
        <item x="16"/>
        <item x="10"/>
        <item x="23"/>
        <item x="1"/>
        <item x="7"/>
        <item x="22"/>
        <item x="21"/>
        <item x="0"/>
        <item x="3"/>
        <item x="14"/>
        <item x="31"/>
        <item x="30"/>
        <item x="27"/>
        <item t="default"/>
      </items>
    </pivotField>
    <pivotField numFmtId="167" showAll="0"/>
    <pivotField axis="axisRow" showAll="0">
      <items count="3">
        <item x="1"/>
        <item x="0"/>
        <item t="default"/>
      </items>
    </pivotField>
    <pivotField showAll="0">
      <items count="9">
        <item x="4"/>
        <item x="6"/>
        <item x="0"/>
        <item x="7"/>
        <item x="5"/>
        <item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14"/>
  </rowFields>
  <rowItems count="3">
    <i>
      <x/>
    </i>
    <i>
      <x v="1"/>
    </i>
    <i t="grand">
      <x/>
    </i>
  </rowItems>
  <colFields count="1">
    <field x="12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Cuenta de Nombre" fld="0" subtotal="count" baseField="0" baseItem="0"/>
  </dataFields>
  <formats count="3">
    <format dxfId="42">
      <pivotArea outline="0" collapsedLevelsAreSubtotals="1" fieldPosition="0">
        <references count="1">
          <reference field="12" count="1" selected="0">
            <x v="24"/>
          </reference>
        </references>
      </pivotArea>
    </format>
    <format dxfId="41">
      <pivotArea type="topRight" dataOnly="0" labelOnly="1" outline="0" offset="X1" fieldPosition="0"/>
    </format>
    <format dxfId="40">
      <pivotArea dataOnly="0" labelOnly="1" fieldPosition="0">
        <references count="1">
          <reference field="12" count="1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6F8A84-076B-400C-97A0-F4A3D1AFA9C7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mpamentos">
  <location ref="H24:J34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dataField="1" numFmtId="169" showAll="0"/>
    <pivotField dataField="1" numFmtId="170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Mín. de Sueldo" fld="27" subtotal="min" baseField="8" baseItem="0"/>
    <dataField name="Mín. de SUELDO AUMENTADO" fld="26" subtotal="min" baseField="8" baseItem="0"/>
  </dataFields>
  <formats count="7">
    <format dxfId="9">
      <pivotArea outline="0" collapsedLevelsAreSubtotals="1" fieldPosition="0"/>
    </format>
    <format dxfId="8">
      <pivotArea field="8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8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field="8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1">
            <reference field="8" count="9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F1854F-7477-47D5-BCC6-CB628B46D6E9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mpamentos">
  <location ref="C24:E34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dataField="1" numFmtId="169" showAll="0"/>
    <pivotField dataField="1" numFmtId="170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Máx. de Sueldo" fld="27" subtotal="max" baseField="8" baseItem="2"/>
    <dataField name="Máx. de SUELDO AUMENTADO" fld="26" subtotal="max" baseField="8" baseItem="0"/>
  </dataFields>
  <formats count="7">
    <format dxfId="16">
      <pivotArea outline="0" collapsedLevelsAreSubtotals="1" fieldPosition="0"/>
    </format>
    <format dxfId="15">
      <pivotArea field="8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field="8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field="8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2">
      <pivotAreas count="1">
        <pivotArea type="data" collapsedLevelsAreSubtotals="1" fieldPosition="0">
          <references count="1">
            <reference field="8" count="9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4A6161-B080-4773-89E2-4F3B26E8B01A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mpamentos">
  <location ref="C7:E17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dataField="1" numFmtId="169" showAll="0"/>
    <pivotField dataField="1" numFmtId="170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eldos Antiguos" fld="27" baseField="0" baseItem="0"/>
    <dataField name="Sueldos Nuevos" fld="26" baseField="0" baseItem="0"/>
  </dataFields>
  <formats count="7">
    <format dxfId="23">
      <pivotArea outline="0" collapsedLevelsAreSubtotals="1" fieldPosition="0"/>
    </format>
    <format dxfId="22">
      <pivotArea field="8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">
      <pivotArea field="8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field="8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3">
      <pivotAreas count="1">
        <pivotArea type="data" collapsedLevelsAreSubtotals="1" fieldPosition="0">
          <references count="1">
            <reference field="8" count="9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E83396-A336-4DBC-A576-5853579E0147}" name="TablaDinámica8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mpamentos">
  <location ref="H7:J17" firstHeaderRow="0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1"/>
        <item x="2"/>
        <item x="8"/>
        <item x="3"/>
        <item x="4"/>
        <item x="0"/>
        <item x="6"/>
        <item x="5"/>
        <item x="7"/>
        <item t="default"/>
      </items>
    </pivotField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dataField="1" numFmtId="169" showAll="0"/>
    <pivotField dataField="1" numFmtId="170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Sueldo" fld="27" subtotal="average" baseField="8" baseItem="0"/>
    <dataField name="Promedio de SUELDO AUMENTADO" fld="26" subtotal="average" baseField="8" baseItem="0"/>
  </dataFields>
  <formats count="7">
    <format dxfId="30">
      <pivotArea outline="0" collapsedLevelsAreSubtotals="1" fieldPosition="0"/>
    </format>
    <format dxfId="29">
      <pivotArea field="8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">
      <pivotArea field="8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">
      <pivotArea field="8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4">
      <pivotAreas count="1">
        <pivotArea type="data" collapsedLevelsAreSubtotals="1" fieldPosition="0">
          <references count="1">
            <reference field="8" count="9">
              <x v="0"/>
              <x v="1"/>
              <x v="2"/>
              <x v="3"/>
              <x v="4"/>
              <x v="5"/>
              <x v="6"/>
              <x v="7"/>
              <x v="8"/>
            </reference>
          </references>
        </pivotArea>
      </pivotAreas>
    </conditionalFormat>
  </conditional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8853C9-8D2D-4E3F-B9B1-9057734E66CA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rgos">
  <location ref="B3:C97" firstHeaderRow="1" firstDataRow="1" firstDataCol="1"/>
  <pivotFields count="28">
    <pivotField dataField="1" showAll="0"/>
    <pivotField showAll="0"/>
    <pivotField showAll="0"/>
    <pivotField showAll="0"/>
    <pivotField showAll="0"/>
    <pivotField axis="axisRow" showAll="0">
      <items count="94">
        <item x="48"/>
        <item x="32"/>
        <item x="56"/>
        <item x="68"/>
        <item x="91"/>
        <item x="85"/>
        <item x="24"/>
        <item x="86"/>
        <item x="83"/>
        <item x="25"/>
        <item x="61"/>
        <item x="62"/>
        <item x="58"/>
        <item x="47"/>
        <item x="64"/>
        <item x="36"/>
        <item x="82"/>
        <item x="60"/>
        <item x="92"/>
        <item x="44"/>
        <item x="55"/>
        <item x="35"/>
        <item x="80"/>
        <item x="90"/>
        <item x="52"/>
        <item x="79"/>
        <item x="77"/>
        <item x="63"/>
        <item x="26"/>
        <item x="65"/>
        <item x="53"/>
        <item x="45"/>
        <item x="34"/>
        <item x="73"/>
        <item x="66"/>
        <item x="5"/>
        <item x="78"/>
        <item x="71"/>
        <item x="0"/>
        <item x="72"/>
        <item x="59"/>
        <item x="81"/>
        <item x="2"/>
        <item x="33"/>
        <item x="69"/>
        <item x="87"/>
        <item x="76"/>
        <item x="20"/>
        <item x="54"/>
        <item x="57"/>
        <item x="51"/>
        <item x="67"/>
        <item x="6"/>
        <item x="41"/>
        <item x="70"/>
        <item x="89"/>
        <item x="30"/>
        <item x="17"/>
        <item x="23"/>
        <item x="39"/>
        <item x="21"/>
        <item x="12"/>
        <item x="8"/>
        <item x="13"/>
        <item x="74"/>
        <item x="1"/>
        <item x="88"/>
        <item x="28"/>
        <item x="42"/>
        <item x="84"/>
        <item x="46"/>
        <item x="29"/>
        <item x="75"/>
        <item x="15"/>
        <item x="43"/>
        <item x="31"/>
        <item x="40"/>
        <item x="7"/>
        <item x="38"/>
        <item x="11"/>
        <item x="9"/>
        <item x="22"/>
        <item x="19"/>
        <item x="50"/>
        <item x="37"/>
        <item x="3"/>
        <item x="4"/>
        <item x="27"/>
        <item x="14"/>
        <item x="18"/>
        <item x="10"/>
        <item x="16"/>
        <item x="49"/>
        <item t="default"/>
      </items>
    </pivotField>
    <pivotField showAll="0"/>
    <pivotField showAll="0"/>
    <pivotField multipleItemSelectionAllowed="1" showAll="0"/>
    <pivotField showAll="0"/>
    <pivotField showAll="0"/>
    <pivotField numFmtId="14" showAll="0"/>
    <pivotField numFmtId="166" showAll="0"/>
    <pivotField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  <pivotField numFmtId="169" showAll="0"/>
    <pivotField numFmtId="170" showAll="0"/>
  </pivotFields>
  <rowFields count="1">
    <field x="5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dataFields count="1">
    <dataField name="Nº Trabajadores" fld="0" subtotal="count" baseField="0" baseItem="0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5" count="93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openxmlformats.org/officeDocument/2006/relationships/pivotTable" Target="../pivotTables/pivot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99AB-49E3-434B-8C51-15FE5E099491}">
  <dimension ref="A1:P30"/>
  <sheetViews>
    <sheetView showGridLines="0" workbookViewId="0">
      <selection activeCell="O1" sqref="O1"/>
    </sheetView>
  </sheetViews>
  <sheetFormatPr baseColWidth="10" defaultColWidth="0" defaultRowHeight="12.75" zeroHeight="1" x14ac:dyDescent="0.2"/>
  <cols>
    <col min="1" max="15" width="11.42578125" customWidth="1"/>
    <col min="16" max="16" width="0" hidden="1" customWidth="1"/>
    <col min="17" max="16384" width="11.42578125" hidden="1"/>
  </cols>
  <sheetData>
    <row r="1" spans="3:15" x14ac:dyDescent="0.2">
      <c r="O1" s="60" t="s">
        <v>473</v>
      </c>
    </row>
    <row r="2" spans="3:15" x14ac:dyDescent="0.2"/>
    <row r="3" spans="3:15" x14ac:dyDescent="0.2"/>
    <row r="4" spans="3:15" ht="13.5" thickBot="1" x14ac:dyDescent="0.25"/>
    <row r="5" spans="3:15" x14ac:dyDescent="0.2">
      <c r="C5" s="64" t="s">
        <v>443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3:15" x14ac:dyDescent="0.2"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</row>
    <row r="7" spans="3:15" x14ac:dyDescent="0.2"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3:15" x14ac:dyDescent="0.2"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3:15" x14ac:dyDescent="0.2"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3:15" x14ac:dyDescent="0.2"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3:15" ht="13.5" thickBot="1" x14ac:dyDescent="0.25"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3:15" x14ac:dyDescent="0.2"/>
    <row r="13" spans="3:15" x14ac:dyDescent="0.2"/>
    <row r="14" spans="3:15" x14ac:dyDescent="0.2"/>
    <row r="15" spans="3:15" ht="13.5" thickBot="1" x14ac:dyDescent="0.25"/>
    <row r="16" spans="3:15" x14ac:dyDescent="0.2">
      <c r="C16" s="73" t="s">
        <v>444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</row>
    <row r="17" spans="3:14" x14ac:dyDescent="0.2"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3:14" x14ac:dyDescent="0.2"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</row>
    <row r="19" spans="3:14" x14ac:dyDescent="0.2"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3:14" x14ac:dyDescent="0.2"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3:14" x14ac:dyDescent="0.2"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3:14" ht="13.5" thickBot="1" x14ac:dyDescent="0.25"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</row>
    <row r="23" spans="3:14" x14ac:dyDescent="0.2"/>
    <row r="24" spans="3:14" x14ac:dyDescent="0.2"/>
    <row r="25" spans="3:14" x14ac:dyDescent="0.2"/>
    <row r="26" spans="3:14" x14ac:dyDescent="0.2"/>
    <row r="27" spans="3:14" x14ac:dyDescent="0.2"/>
    <row r="28" spans="3:14" x14ac:dyDescent="0.2"/>
    <row r="29" spans="3:14" x14ac:dyDescent="0.2"/>
    <row r="30" spans="3:14" x14ac:dyDescent="0.2"/>
  </sheetData>
  <mergeCells count="2">
    <mergeCell ref="C5:N11"/>
    <mergeCell ref="C16:N2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35AA-4F7B-4B30-841C-8528F8547462}">
  <dimension ref="B4:G18"/>
  <sheetViews>
    <sheetView showGridLines="0" workbookViewId="0">
      <selection activeCell="G27" sqref="G27"/>
    </sheetView>
  </sheetViews>
  <sheetFormatPr baseColWidth="10" defaultRowHeight="12.75" x14ac:dyDescent="0.2"/>
  <cols>
    <col min="2" max="2" width="11.42578125" style="49"/>
  </cols>
  <sheetData>
    <row r="4" spans="2:7" ht="15" x14ac:dyDescent="0.2">
      <c r="C4" s="82" t="s">
        <v>429</v>
      </c>
      <c r="D4" s="82"/>
      <c r="E4" s="82"/>
      <c r="F4" s="82"/>
      <c r="G4" s="82"/>
    </row>
    <row r="6" spans="2:7" x14ac:dyDescent="0.2">
      <c r="B6" s="49">
        <v>1</v>
      </c>
      <c r="C6" s="50" t="s">
        <v>430</v>
      </c>
    </row>
    <row r="7" spans="2:7" x14ac:dyDescent="0.2">
      <c r="B7" s="49">
        <f>+B6+1</f>
        <v>2</v>
      </c>
      <c r="C7" s="50" t="s">
        <v>431</v>
      </c>
    </row>
    <row r="8" spans="2:7" x14ac:dyDescent="0.2">
      <c r="B8" s="49">
        <f t="shared" ref="B8:B18" si="0">+B7+1</f>
        <v>3</v>
      </c>
      <c r="C8" s="50" t="s">
        <v>432</v>
      </c>
    </row>
    <row r="9" spans="2:7" x14ac:dyDescent="0.2">
      <c r="B9" s="49">
        <f t="shared" si="0"/>
        <v>4</v>
      </c>
      <c r="C9" s="50" t="s">
        <v>433</v>
      </c>
    </row>
    <row r="10" spans="2:7" x14ac:dyDescent="0.2">
      <c r="B10" s="49">
        <f t="shared" si="0"/>
        <v>5</v>
      </c>
      <c r="C10" s="50" t="s">
        <v>434</v>
      </c>
    </row>
    <row r="11" spans="2:7" x14ac:dyDescent="0.2">
      <c r="B11" s="49">
        <f t="shared" si="0"/>
        <v>6</v>
      </c>
      <c r="C11" s="50" t="s">
        <v>435</v>
      </c>
    </row>
    <row r="12" spans="2:7" x14ac:dyDescent="0.2">
      <c r="B12" s="49">
        <f t="shared" si="0"/>
        <v>7</v>
      </c>
      <c r="C12" s="50" t="s">
        <v>436</v>
      </c>
    </row>
    <row r="13" spans="2:7" x14ac:dyDescent="0.2">
      <c r="B13" s="49">
        <f t="shared" si="0"/>
        <v>8</v>
      </c>
      <c r="C13" s="50" t="s">
        <v>437</v>
      </c>
    </row>
    <row r="14" spans="2:7" x14ac:dyDescent="0.2">
      <c r="B14" s="49">
        <f t="shared" si="0"/>
        <v>9</v>
      </c>
      <c r="C14" s="50" t="s">
        <v>438</v>
      </c>
    </row>
    <row r="15" spans="2:7" x14ac:dyDescent="0.2">
      <c r="B15" s="49">
        <f t="shared" si="0"/>
        <v>10</v>
      </c>
      <c r="C15" s="50" t="s">
        <v>440</v>
      </c>
    </row>
    <row r="16" spans="2:7" x14ac:dyDescent="0.2">
      <c r="B16" s="49">
        <f t="shared" si="0"/>
        <v>11</v>
      </c>
      <c r="C16" s="50" t="s">
        <v>441</v>
      </c>
    </row>
    <row r="17" spans="2:3" x14ac:dyDescent="0.2">
      <c r="B17" s="49">
        <f t="shared" si="0"/>
        <v>12</v>
      </c>
      <c r="C17" s="50" t="s">
        <v>442</v>
      </c>
    </row>
    <row r="18" spans="2:3" x14ac:dyDescent="0.2">
      <c r="B18" s="49">
        <f t="shared" si="0"/>
        <v>13</v>
      </c>
    </row>
  </sheetData>
  <mergeCells count="1"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F163"/>
  <sheetViews>
    <sheetView showGridLines="0" zoomScaleNormal="100" workbookViewId="0">
      <selection activeCell="P1" sqref="P1:P1048576"/>
    </sheetView>
  </sheetViews>
  <sheetFormatPr baseColWidth="10" defaultColWidth="9.28515625" defaultRowHeight="12.95" customHeight="1" x14ac:dyDescent="0.25"/>
  <cols>
    <col min="1" max="1" width="9.28515625" style="21"/>
    <col min="2" max="2" width="34.7109375" style="21" bestFit="1" customWidth="1"/>
    <col min="3" max="3" width="4.28515625" style="21" bestFit="1" customWidth="1"/>
    <col min="4" max="4" width="8" style="21" bestFit="1" customWidth="1"/>
    <col min="5" max="5" width="5" style="21" bestFit="1" customWidth="1"/>
    <col min="6" max="6" width="5.140625" style="21" bestFit="1" customWidth="1"/>
    <col min="7" max="7" width="27.42578125" style="21" bestFit="1" customWidth="1"/>
    <col min="8" max="8" width="2.5703125" style="21" bestFit="1" customWidth="1"/>
    <col min="9" max="9" width="7" style="21" bestFit="1" customWidth="1"/>
    <col min="10" max="10" width="13.42578125" style="21" bestFit="1" customWidth="1"/>
    <col min="11" max="11" width="6" style="21" bestFit="1" customWidth="1"/>
    <col min="12" max="12" width="6.42578125" style="21" bestFit="1" customWidth="1"/>
    <col min="13" max="13" width="7.5703125" style="21" bestFit="1" customWidth="1"/>
    <col min="14" max="14" width="4.28515625" style="21" bestFit="1" customWidth="1"/>
    <col min="15" max="15" width="10.7109375" style="21" bestFit="1" customWidth="1"/>
    <col min="16" max="16" width="7" style="21" bestFit="1" customWidth="1"/>
    <col min="17" max="26" width="7.140625" style="21" customWidth="1"/>
    <col min="27" max="27" width="8.42578125" style="21" bestFit="1" customWidth="1"/>
    <col min="28" max="28" width="9.7109375" style="21" bestFit="1" customWidth="1"/>
    <col min="29" max="29" width="8.85546875" style="21" bestFit="1" customWidth="1"/>
    <col min="30" max="16384" width="9.28515625" style="21"/>
  </cols>
  <sheetData>
    <row r="4" spans="2:32" s="20" customFormat="1" ht="37.9" customHeight="1" x14ac:dyDescent="0.2">
      <c r="B4" s="4" t="s">
        <v>361</v>
      </c>
      <c r="C4" s="4" t="s">
        <v>414</v>
      </c>
      <c r="D4" s="5" t="s">
        <v>412</v>
      </c>
      <c r="E4" s="4" t="s">
        <v>382</v>
      </c>
      <c r="F4" s="4" t="s">
        <v>362</v>
      </c>
      <c r="G4" s="4" t="s">
        <v>11</v>
      </c>
      <c r="H4" s="4" t="s">
        <v>363</v>
      </c>
      <c r="I4" s="5" t="s">
        <v>406</v>
      </c>
      <c r="J4" s="4" t="s">
        <v>89</v>
      </c>
      <c r="K4" s="4" t="s">
        <v>409</v>
      </c>
      <c r="L4" s="5" t="s">
        <v>410</v>
      </c>
      <c r="M4" s="6" t="s">
        <v>90</v>
      </c>
      <c r="N4" s="7" t="s">
        <v>364</v>
      </c>
      <c r="O4" s="8" t="s">
        <v>407</v>
      </c>
      <c r="P4" s="8" t="s">
        <v>408</v>
      </c>
      <c r="Q4" s="9" t="s">
        <v>365</v>
      </c>
      <c r="R4" s="61" t="s">
        <v>445</v>
      </c>
      <c r="S4" s="61" t="s">
        <v>445</v>
      </c>
      <c r="T4" s="61" t="s">
        <v>445</v>
      </c>
      <c r="U4" s="61" t="s">
        <v>445</v>
      </c>
      <c r="V4" s="61" t="s">
        <v>445</v>
      </c>
      <c r="W4" s="61" t="s">
        <v>445</v>
      </c>
      <c r="X4" s="61" t="s">
        <v>445</v>
      </c>
      <c r="Y4" s="61" t="s">
        <v>445</v>
      </c>
      <c r="Z4" s="61" t="s">
        <v>445</v>
      </c>
      <c r="AA4" s="10" t="s">
        <v>411</v>
      </c>
      <c r="AB4" s="8" t="s">
        <v>413</v>
      </c>
      <c r="AC4" s="9" t="s">
        <v>14</v>
      </c>
    </row>
    <row r="5" spans="2:32" ht="12.95" customHeight="1" x14ac:dyDescent="0.25">
      <c r="B5" s="11" t="s">
        <v>260</v>
      </c>
      <c r="C5" s="12" t="s">
        <v>13</v>
      </c>
      <c r="D5" s="12" t="str">
        <f>IF(C5="B","Trabajador","Ejecutivo")</f>
        <v>Trabajador</v>
      </c>
      <c r="E5" s="11" t="s">
        <v>369</v>
      </c>
      <c r="F5" s="11" t="s">
        <v>208</v>
      </c>
      <c r="G5" s="11" t="s">
        <v>256</v>
      </c>
      <c r="H5" s="11" t="s">
        <v>68</v>
      </c>
      <c r="I5" s="11" t="str">
        <f>IF(H5="M","Masculino","Femenino")</f>
        <v>Masculino</v>
      </c>
      <c r="J5" s="11" t="s">
        <v>345</v>
      </c>
      <c r="K5" s="12">
        <v>8</v>
      </c>
      <c r="L5" s="13">
        <f t="shared" ref="L5:L36" si="0">IF(AC5&lt;1000000,K5*5500,0)</f>
        <v>0</v>
      </c>
      <c r="M5" s="14">
        <v>15637</v>
      </c>
      <c r="N5" s="15">
        <v>64</v>
      </c>
      <c r="O5" s="16">
        <f t="shared" ref="O5:O36" si="1">IF(J5="Rancagua",10%*AC5,20%*AC5)</f>
        <v>149547.09251678805</v>
      </c>
      <c r="P5" s="16" t="str">
        <f>IF(N5&gt;60,"SI","NO")</f>
        <v>SI</v>
      </c>
      <c r="Q5" s="17">
        <v>7</v>
      </c>
      <c r="R5" s="17"/>
      <c r="S5" s="17"/>
      <c r="T5" s="17"/>
      <c r="U5" s="17"/>
      <c r="V5" s="17"/>
      <c r="W5" s="17"/>
      <c r="X5" s="17"/>
      <c r="Y5" s="17"/>
      <c r="Z5" s="17"/>
      <c r="AA5" s="18">
        <f t="shared" ref="AA5:AA36" si="2">IF(Q5="",0,3%*AC5)</f>
        <v>44864.12775503641</v>
      </c>
      <c r="AB5" s="18">
        <f t="shared" ref="AB5:AB36" si="3">IF(N5&gt;=50,AC5+10%*AC5,AC5+5%*AC5)</f>
        <v>1645018.0176846685</v>
      </c>
      <c r="AC5" s="19">
        <v>1495470.9251678805</v>
      </c>
    </row>
    <row r="6" spans="2:32" ht="12.95" customHeight="1" x14ac:dyDescent="0.25">
      <c r="B6" s="11" t="s">
        <v>40</v>
      </c>
      <c r="C6" s="12" t="s">
        <v>13</v>
      </c>
      <c r="D6" s="12" t="str">
        <f t="shared" ref="D6:D69" si="4">IF(C6="B","Trabajador","Ejecutivo")</f>
        <v>Trabajador</v>
      </c>
      <c r="E6" s="11" t="s">
        <v>358</v>
      </c>
      <c r="F6" s="11" t="s">
        <v>104</v>
      </c>
      <c r="G6" s="11" t="s">
        <v>41</v>
      </c>
      <c r="H6" s="11" t="s">
        <v>68</v>
      </c>
      <c r="I6" s="11" t="str">
        <f t="shared" ref="I6:I69" si="5">IF(H6="M","Masculino","Femenino")</f>
        <v>Masculino</v>
      </c>
      <c r="J6" s="11" t="s">
        <v>69</v>
      </c>
      <c r="K6" s="12">
        <v>1</v>
      </c>
      <c r="L6" s="13">
        <f t="shared" si="0"/>
        <v>0</v>
      </c>
      <c r="M6" s="14">
        <v>16854</v>
      </c>
      <c r="N6" s="15">
        <v>60</v>
      </c>
      <c r="O6" s="16">
        <f t="shared" si="1"/>
        <v>279738.53990592115</v>
      </c>
      <c r="P6" s="16" t="str">
        <f t="shared" ref="P6:P69" si="6">IF(N6&gt;60,"SI","NO")</f>
        <v>NO</v>
      </c>
      <c r="Q6" s="17">
        <v>7</v>
      </c>
      <c r="R6" s="17"/>
      <c r="S6" s="17"/>
      <c r="T6" s="17"/>
      <c r="U6" s="17"/>
      <c r="V6" s="17"/>
      <c r="W6" s="17"/>
      <c r="X6" s="17"/>
      <c r="Y6" s="17"/>
      <c r="Z6" s="17"/>
      <c r="AA6" s="18">
        <f t="shared" si="2"/>
        <v>41960.780985888166</v>
      </c>
      <c r="AB6" s="18">
        <f t="shared" si="3"/>
        <v>1538561.9694825662</v>
      </c>
      <c r="AC6" s="19">
        <v>1398692.6995296057</v>
      </c>
      <c r="AF6" s="22"/>
    </row>
    <row r="7" spans="2:32" ht="12.95" customHeight="1" x14ac:dyDescent="0.25">
      <c r="B7" s="11" t="s">
        <v>349</v>
      </c>
      <c r="C7" s="12" t="s">
        <v>12</v>
      </c>
      <c r="D7" s="12" t="str">
        <f t="shared" si="4"/>
        <v>Ejecutivo</v>
      </c>
      <c r="E7" s="11" t="s">
        <v>369</v>
      </c>
      <c r="F7" s="11" t="s">
        <v>348</v>
      </c>
      <c r="G7" s="11" t="s">
        <v>70</v>
      </c>
      <c r="H7" s="11" t="s">
        <v>68</v>
      </c>
      <c r="I7" s="11" t="str">
        <f t="shared" si="5"/>
        <v>Masculino</v>
      </c>
      <c r="J7" s="11" t="s">
        <v>345</v>
      </c>
      <c r="K7" s="12">
        <v>5</v>
      </c>
      <c r="L7" s="13">
        <f t="shared" si="0"/>
        <v>0</v>
      </c>
      <c r="M7" s="14">
        <v>23826</v>
      </c>
      <c r="N7" s="15">
        <v>41</v>
      </c>
      <c r="O7" s="16">
        <f t="shared" si="1"/>
        <v>150000</v>
      </c>
      <c r="P7" s="16" t="str">
        <f t="shared" si="6"/>
        <v>NO</v>
      </c>
      <c r="Q7" s="17" t="s">
        <v>15</v>
      </c>
      <c r="R7" s="17"/>
      <c r="S7" s="17"/>
      <c r="T7" s="17"/>
      <c r="U7" s="17"/>
      <c r="V7" s="17"/>
      <c r="W7" s="17"/>
      <c r="X7" s="17"/>
      <c r="Y7" s="17"/>
      <c r="Z7" s="17"/>
      <c r="AA7" s="18">
        <f t="shared" si="2"/>
        <v>45000</v>
      </c>
      <c r="AB7" s="18">
        <f t="shared" si="3"/>
        <v>1575000</v>
      </c>
      <c r="AC7" s="19">
        <v>1500000</v>
      </c>
    </row>
    <row r="8" spans="2:32" ht="12.95" customHeight="1" x14ac:dyDescent="0.25">
      <c r="B8" s="11" t="s">
        <v>295</v>
      </c>
      <c r="C8" s="12" t="s">
        <v>13</v>
      </c>
      <c r="D8" s="12" t="str">
        <f t="shared" si="4"/>
        <v>Trabajador</v>
      </c>
      <c r="E8" s="11" t="s">
        <v>370</v>
      </c>
      <c r="F8" s="11" t="s">
        <v>246</v>
      </c>
      <c r="G8" s="11" t="s">
        <v>294</v>
      </c>
      <c r="H8" s="11" t="s">
        <v>68</v>
      </c>
      <c r="I8" s="11" t="str">
        <f t="shared" si="5"/>
        <v>Masculino</v>
      </c>
      <c r="J8" s="11" t="s">
        <v>345</v>
      </c>
      <c r="K8" s="12">
        <v>1</v>
      </c>
      <c r="L8" s="13">
        <f t="shared" si="0"/>
        <v>5500</v>
      </c>
      <c r="M8" s="14">
        <v>15275</v>
      </c>
      <c r="N8" s="15">
        <v>65</v>
      </c>
      <c r="O8" s="16">
        <f t="shared" si="1"/>
        <v>37033.150221837976</v>
      </c>
      <c r="P8" s="16" t="str">
        <f t="shared" si="6"/>
        <v>SI</v>
      </c>
      <c r="Q8" s="17">
        <v>14</v>
      </c>
      <c r="R8" s="17"/>
      <c r="S8" s="17"/>
      <c r="T8" s="17"/>
      <c r="U8" s="17"/>
      <c r="V8" s="17"/>
      <c r="W8" s="17"/>
      <c r="X8" s="17"/>
      <c r="Y8" s="17"/>
      <c r="Z8" s="17"/>
      <c r="AA8" s="18">
        <f t="shared" si="2"/>
        <v>11109.945066551392</v>
      </c>
      <c r="AB8" s="18">
        <f t="shared" si="3"/>
        <v>407364.65244021773</v>
      </c>
      <c r="AC8" s="19">
        <v>370331.50221837976</v>
      </c>
    </row>
    <row r="9" spans="2:32" ht="12.95" customHeight="1" x14ac:dyDescent="0.25">
      <c r="B9" s="11" t="s">
        <v>166</v>
      </c>
      <c r="C9" s="12" t="s">
        <v>13</v>
      </c>
      <c r="D9" s="12" t="str">
        <f t="shared" si="4"/>
        <v>Trabajador</v>
      </c>
      <c r="E9" s="11" t="s">
        <v>358</v>
      </c>
      <c r="F9" s="11" t="s">
        <v>56</v>
      </c>
      <c r="G9" s="11" t="s">
        <v>165</v>
      </c>
      <c r="H9" s="11" t="s">
        <v>68</v>
      </c>
      <c r="I9" s="11" t="str">
        <f t="shared" si="5"/>
        <v>Masculino</v>
      </c>
      <c r="J9" s="11" t="s">
        <v>63</v>
      </c>
      <c r="K9" s="12">
        <v>4</v>
      </c>
      <c r="L9" s="13">
        <f t="shared" si="0"/>
        <v>0</v>
      </c>
      <c r="M9" s="14">
        <v>23618</v>
      </c>
      <c r="N9" s="15">
        <v>42</v>
      </c>
      <c r="O9" s="16">
        <f t="shared" si="1"/>
        <v>202000</v>
      </c>
      <c r="P9" s="16" t="str">
        <f t="shared" si="6"/>
        <v>NO</v>
      </c>
      <c r="Q9" s="17">
        <v>14</v>
      </c>
      <c r="R9" s="17"/>
      <c r="S9" s="17"/>
      <c r="T9" s="17"/>
      <c r="U9" s="17"/>
      <c r="V9" s="17"/>
      <c r="W9" s="17"/>
      <c r="X9" s="17"/>
      <c r="Y9" s="17"/>
      <c r="Z9" s="17"/>
      <c r="AA9" s="18">
        <f t="shared" si="2"/>
        <v>30300</v>
      </c>
      <c r="AB9" s="18">
        <f t="shared" si="3"/>
        <v>1060500</v>
      </c>
      <c r="AC9" s="19">
        <v>1010000</v>
      </c>
    </row>
    <row r="10" spans="2:32" ht="12.95" customHeight="1" x14ac:dyDescent="0.25">
      <c r="B10" s="11" t="s">
        <v>314</v>
      </c>
      <c r="C10" s="12" t="s">
        <v>12</v>
      </c>
      <c r="D10" s="12" t="str">
        <f t="shared" si="4"/>
        <v>Ejecutivo</v>
      </c>
      <c r="E10" s="11" t="s">
        <v>366</v>
      </c>
      <c r="F10" s="11" t="s">
        <v>265</v>
      </c>
      <c r="G10" s="11" t="s">
        <v>315</v>
      </c>
      <c r="H10" s="11" t="s">
        <v>68</v>
      </c>
      <c r="I10" s="11" t="str">
        <f t="shared" si="5"/>
        <v>Masculino</v>
      </c>
      <c r="J10" s="11" t="s">
        <v>345</v>
      </c>
      <c r="K10" s="12">
        <v>0</v>
      </c>
      <c r="L10" s="13">
        <f t="shared" si="0"/>
        <v>0</v>
      </c>
      <c r="M10" s="14">
        <v>18545</v>
      </c>
      <c r="N10" s="15">
        <v>56</v>
      </c>
      <c r="O10" s="16">
        <f t="shared" si="1"/>
        <v>800000</v>
      </c>
      <c r="P10" s="16" t="str">
        <f t="shared" si="6"/>
        <v>NO</v>
      </c>
      <c r="Q10" s="17" t="s">
        <v>16</v>
      </c>
      <c r="R10" s="17"/>
      <c r="S10" s="17"/>
      <c r="T10" s="17"/>
      <c r="U10" s="17"/>
      <c r="V10" s="17"/>
      <c r="W10" s="17"/>
      <c r="X10" s="17"/>
      <c r="Y10" s="17"/>
      <c r="Z10" s="17"/>
      <c r="AA10" s="18">
        <f t="shared" si="2"/>
        <v>0</v>
      </c>
      <c r="AB10" s="18">
        <f t="shared" si="3"/>
        <v>8800000</v>
      </c>
      <c r="AC10" s="58">
        <v>8000000</v>
      </c>
    </row>
    <row r="11" spans="2:32" ht="12.95" customHeight="1" x14ac:dyDescent="0.25">
      <c r="B11" s="11" t="s">
        <v>164</v>
      </c>
      <c r="C11" s="12" t="s">
        <v>13</v>
      </c>
      <c r="D11" s="12" t="str">
        <f t="shared" si="4"/>
        <v>Trabajador</v>
      </c>
      <c r="E11" s="11" t="s">
        <v>358</v>
      </c>
      <c r="F11" s="11" t="s">
        <v>56</v>
      </c>
      <c r="G11" s="11" t="s">
        <v>165</v>
      </c>
      <c r="H11" s="11" t="s">
        <v>1</v>
      </c>
      <c r="I11" s="11" t="str">
        <f t="shared" si="5"/>
        <v>Femenino</v>
      </c>
      <c r="J11" s="11" t="s">
        <v>63</v>
      </c>
      <c r="K11" s="12">
        <v>4</v>
      </c>
      <c r="L11" s="13">
        <f t="shared" si="0"/>
        <v>0</v>
      </c>
      <c r="M11" s="14">
        <v>21833</v>
      </c>
      <c r="N11" s="15">
        <v>47</v>
      </c>
      <c r="O11" s="16">
        <f t="shared" si="1"/>
        <v>364899.70927921578</v>
      </c>
      <c r="P11" s="16" t="str">
        <f t="shared" si="6"/>
        <v>NO</v>
      </c>
      <c r="Q11" s="17">
        <v>3</v>
      </c>
      <c r="R11" s="17"/>
      <c r="S11" s="17"/>
      <c r="T11" s="17"/>
      <c r="U11" s="17"/>
      <c r="V11" s="17"/>
      <c r="W11" s="17"/>
      <c r="X11" s="17"/>
      <c r="Y11" s="17"/>
      <c r="Z11" s="17"/>
      <c r="AA11" s="18">
        <f t="shared" si="2"/>
        <v>54734.956391882362</v>
      </c>
      <c r="AB11" s="18">
        <f t="shared" si="3"/>
        <v>1915723.4737158827</v>
      </c>
      <c r="AC11" s="19">
        <v>1824498.5463960788</v>
      </c>
    </row>
    <row r="12" spans="2:32" ht="12.95" customHeight="1" x14ac:dyDescent="0.25">
      <c r="B12" s="11" t="s">
        <v>240</v>
      </c>
      <c r="C12" s="12" t="s">
        <v>12</v>
      </c>
      <c r="D12" s="12" t="str">
        <f t="shared" si="4"/>
        <v>Ejecutivo</v>
      </c>
      <c r="E12" s="11" t="s">
        <v>370</v>
      </c>
      <c r="F12" s="11" t="s">
        <v>239</v>
      </c>
      <c r="G12" s="11" t="s">
        <v>123</v>
      </c>
      <c r="H12" s="11" t="s">
        <v>68</v>
      </c>
      <c r="I12" s="11" t="str">
        <f t="shared" si="5"/>
        <v>Masculino</v>
      </c>
      <c r="J12" s="11" t="s">
        <v>345</v>
      </c>
      <c r="K12" s="12">
        <v>9</v>
      </c>
      <c r="L12" s="13">
        <f t="shared" si="0"/>
        <v>0</v>
      </c>
      <c r="M12" s="14">
        <v>16488</v>
      </c>
      <c r="N12" s="15">
        <v>61</v>
      </c>
      <c r="O12" s="16">
        <f t="shared" si="1"/>
        <v>168876.16158049114</v>
      </c>
      <c r="P12" s="16" t="str">
        <f t="shared" si="6"/>
        <v>SI</v>
      </c>
      <c r="Q12" s="17" t="s">
        <v>15</v>
      </c>
      <c r="R12" s="17"/>
      <c r="S12" s="17"/>
      <c r="T12" s="17"/>
      <c r="U12" s="17"/>
      <c r="V12" s="17"/>
      <c r="W12" s="17"/>
      <c r="X12" s="17"/>
      <c r="Y12" s="17"/>
      <c r="Z12" s="17"/>
      <c r="AA12" s="18">
        <f t="shared" si="2"/>
        <v>50662.848474147337</v>
      </c>
      <c r="AB12" s="18">
        <f t="shared" si="3"/>
        <v>1857637.7773854025</v>
      </c>
      <c r="AC12" s="19">
        <v>1688761.6158049114</v>
      </c>
    </row>
    <row r="13" spans="2:32" ht="12.95" customHeight="1" x14ac:dyDescent="0.25">
      <c r="B13" s="11" t="s">
        <v>387</v>
      </c>
      <c r="C13" s="12" t="s">
        <v>13</v>
      </c>
      <c r="D13" s="12" t="str">
        <f t="shared" si="4"/>
        <v>Trabajador</v>
      </c>
      <c r="E13" s="11" t="s">
        <v>358</v>
      </c>
      <c r="F13" s="11" t="s">
        <v>388</v>
      </c>
      <c r="G13" s="11" t="s">
        <v>389</v>
      </c>
      <c r="H13" s="11" t="s">
        <v>1</v>
      </c>
      <c r="I13" s="11" t="str">
        <f t="shared" si="5"/>
        <v>Femenino</v>
      </c>
      <c r="J13" s="11" t="s">
        <v>63</v>
      </c>
      <c r="K13" s="12">
        <v>7</v>
      </c>
      <c r="L13" s="13">
        <f t="shared" si="0"/>
        <v>38500</v>
      </c>
      <c r="M13" s="14">
        <v>16993</v>
      </c>
      <c r="N13" s="15">
        <v>60</v>
      </c>
      <c r="O13" s="16">
        <f t="shared" si="1"/>
        <v>56465.608590777789</v>
      </c>
      <c r="P13" s="16" t="str">
        <f t="shared" si="6"/>
        <v>NO</v>
      </c>
      <c r="Q13" s="17">
        <v>14</v>
      </c>
      <c r="R13" s="17"/>
      <c r="S13" s="17"/>
      <c r="T13" s="17"/>
      <c r="U13" s="17"/>
      <c r="V13" s="17"/>
      <c r="W13" s="17"/>
      <c r="X13" s="17"/>
      <c r="Y13" s="17"/>
      <c r="Z13" s="17"/>
      <c r="AA13" s="18">
        <f t="shared" si="2"/>
        <v>8469.841288616668</v>
      </c>
      <c r="AB13" s="18">
        <f t="shared" si="3"/>
        <v>310560.84724927787</v>
      </c>
      <c r="AC13" s="19">
        <v>282328.04295388894</v>
      </c>
    </row>
    <row r="14" spans="2:32" ht="12.95" customHeight="1" x14ac:dyDescent="0.25">
      <c r="B14" s="11" t="s">
        <v>180</v>
      </c>
      <c r="C14" s="12" t="s">
        <v>13</v>
      </c>
      <c r="D14" s="12" t="str">
        <f t="shared" si="4"/>
        <v>Trabajador</v>
      </c>
      <c r="E14" s="11" t="s">
        <v>371</v>
      </c>
      <c r="F14" s="11" t="s">
        <v>177</v>
      </c>
      <c r="G14" s="11" t="s">
        <v>30</v>
      </c>
      <c r="H14" s="11" t="s">
        <v>68</v>
      </c>
      <c r="I14" s="11" t="str">
        <f t="shared" si="5"/>
        <v>Masculino</v>
      </c>
      <c r="J14" s="11" t="s">
        <v>176</v>
      </c>
      <c r="K14" s="12">
        <v>0</v>
      </c>
      <c r="L14" s="13">
        <f t="shared" si="0"/>
        <v>0</v>
      </c>
      <c r="M14" s="14">
        <v>21208</v>
      </c>
      <c r="N14" s="15">
        <v>48</v>
      </c>
      <c r="O14" s="16">
        <f t="shared" si="1"/>
        <v>182000</v>
      </c>
      <c r="P14" s="16" t="str">
        <f t="shared" si="6"/>
        <v>NO</v>
      </c>
      <c r="Q14" s="17">
        <v>3</v>
      </c>
      <c r="R14" s="17"/>
      <c r="S14" s="17"/>
      <c r="T14" s="17"/>
      <c r="U14" s="17"/>
      <c r="V14" s="17"/>
      <c r="W14" s="17"/>
      <c r="X14" s="17"/>
      <c r="Y14" s="17"/>
      <c r="Z14" s="17"/>
      <c r="AA14" s="18">
        <f t="shared" si="2"/>
        <v>27300</v>
      </c>
      <c r="AB14" s="18">
        <f t="shared" si="3"/>
        <v>955500</v>
      </c>
      <c r="AC14" s="19">
        <v>910000</v>
      </c>
    </row>
    <row r="15" spans="2:32" ht="12.95" customHeight="1" x14ac:dyDescent="0.25">
      <c r="B15" s="11" t="s">
        <v>161</v>
      </c>
      <c r="C15" s="12" t="s">
        <v>13</v>
      </c>
      <c r="D15" s="12" t="str">
        <f t="shared" si="4"/>
        <v>Trabajador</v>
      </c>
      <c r="E15" s="11" t="s">
        <v>371</v>
      </c>
      <c r="F15" s="11" t="s">
        <v>160</v>
      </c>
      <c r="G15" s="11" t="s">
        <v>19</v>
      </c>
      <c r="H15" s="11" t="s">
        <v>68</v>
      </c>
      <c r="I15" s="11" t="str">
        <f t="shared" si="5"/>
        <v>Masculino</v>
      </c>
      <c r="J15" s="11" t="s">
        <v>181</v>
      </c>
      <c r="K15" s="12">
        <v>6</v>
      </c>
      <c r="L15" s="13">
        <f t="shared" si="0"/>
        <v>33000</v>
      </c>
      <c r="M15" s="14">
        <v>20328</v>
      </c>
      <c r="N15" s="15">
        <v>51</v>
      </c>
      <c r="O15" s="16">
        <f t="shared" si="1"/>
        <v>160000</v>
      </c>
      <c r="P15" s="16" t="str">
        <f t="shared" si="6"/>
        <v>NO</v>
      </c>
      <c r="Q15" s="17">
        <v>3</v>
      </c>
      <c r="R15" s="17"/>
      <c r="S15" s="17"/>
      <c r="T15" s="17"/>
      <c r="U15" s="17"/>
      <c r="V15" s="17"/>
      <c r="W15" s="17"/>
      <c r="X15" s="17"/>
      <c r="Y15" s="17"/>
      <c r="Z15" s="17"/>
      <c r="AA15" s="18">
        <f t="shared" si="2"/>
        <v>24000</v>
      </c>
      <c r="AB15" s="18">
        <f t="shared" si="3"/>
        <v>880000</v>
      </c>
      <c r="AC15" s="19">
        <v>800000</v>
      </c>
    </row>
    <row r="16" spans="2:32" ht="12.95" customHeight="1" x14ac:dyDescent="0.25">
      <c r="B16" s="11" t="s">
        <v>384</v>
      </c>
      <c r="C16" s="12" t="s">
        <v>13</v>
      </c>
      <c r="D16" s="12" t="str">
        <f t="shared" si="4"/>
        <v>Trabajador</v>
      </c>
      <c r="E16" s="11" t="s">
        <v>358</v>
      </c>
      <c r="F16" s="11" t="s">
        <v>385</v>
      </c>
      <c r="G16" s="11" t="s">
        <v>386</v>
      </c>
      <c r="H16" s="11" t="s">
        <v>1</v>
      </c>
      <c r="I16" s="11" t="str">
        <f t="shared" si="5"/>
        <v>Femenino</v>
      </c>
      <c r="J16" s="11" t="s">
        <v>345</v>
      </c>
      <c r="K16" s="12">
        <v>1</v>
      </c>
      <c r="L16" s="13">
        <f t="shared" si="0"/>
        <v>0</v>
      </c>
      <c r="M16" s="14">
        <v>17745</v>
      </c>
      <c r="N16" s="15">
        <v>58</v>
      </c>
      <c r="O16" s="16">
        <f t="shared" si="1"/>
        <v>156429.65931412601</v>
      </c>
      <c r="P16" s="16" t="str">
        <f t="shared" si="6"/>
        <v>NO</v>
      </c>
      <c r="Q16" s="17">
        <v>14</v>
      </c>
      <c r="R16" s="17"/>
      <c r="S16" s="17"/>
      <c r="T16" s="17"/>
      <c r="U16" s="17"/>
      <c r="V16" s="17"/>
      <c r="W16" s="17"/>
      <c r="X16" s="17"/>
      <c r="Y16" s="17"/>
      <c r="Z16" s="17"/>
      <c r="AA16" s="18">
        <f t="shared" si="2"/>
        <v>46928.897794237804</v>
      </c>
      <c r="AB16" s="18">
        <f t="shared" si="3"/>
        <v>1720726.2524553861</v>
      </c>
      <c r="AC16" s="19">
        <v>1564296.5931412601</v>
      </c>
    </row>
    <row r="17" spans="2:29" ht="12.95" customHeight="1" x14ac:dyDescent="0.25">
      <c r="B17" s="11" t="s">
        <v>87</v>
      </c>
      <c r="C17" s="12" t="s">
        <v>13</v>
      </c>
      <c r="D17" s="12" t="str">
        <f t="shared" si="4"/>
        <v>Trabajador</v>
      </c>
      <c r="E17" s="11" t="s">
        <v>360</v>
      </c>
      <c r="F17" s="11" t="s">
        <v>140</v>
      </c>
      <c r="G17" s="11" t="s">
        <v>36</v>
      </c>
      <c r="H17" s="11" t="s">
        <v>68</v>
      </c>
      <c r="I17" s="11" t="str">
        <f t="shared" si="5"/>
        <v>Masculino</v>
      </c>
      <c r="J17" s="11" t="s">
        <v>63</v>
      </c>
      <c r="K17" s="12">
        <v>4</v>
      </c>
      <c r="L17" s="13">
        <f t="shared" si="0"/>
        <v>22000</v>
      </c>
      <c r="M17" s="14">
        <v>23251</v>
      </c>
      <c r="N17" s="15">
        <v>43</v>
      </c>
      <c r="O17" s="16">
        <f t="shared" si="1"/>
        <v>99000</v>
      </c>
      <c r="P17" s="16" t="str">
        <f t="shared" si="6"/>
        <v>NO</v>
      </c>
      <c r="Q17" s="17">
        <v>3</v>
      </c>
      <c r="R17" s="17"/>
      <c r="S17" s="17"/>
      <c r="T17" s="17"/>
      <c r="U17" s="17"/>
      <c r="V17" s="17"/>
      <c r="W17" s="17"/>
      <c r="X17" s="17"/>
      <c r="Y17" s="17"/>
      <c r="Z17" s="17"/>
      <c r="AA17" s="18">
        <f t="shared" si="2"/>
        <v>14850</v>
      </c>
      <c r="AB17" s="18">
        <f t="shared" si="3"/>
        <v>519750</v>
      </c>
      <c r="AC17" s="19">
        <v>495000</v>
      </c>
    </row>
    <row r="18" spans="2:29" ht="12.95" customHeight="1" x14ac:dyDescent="0.25">
      <c r="B18" s="11" t="s">
        <v>263</v>
      </c>
      <c r="C18" s="12" t="s">
        <v>13</v>
      </c>
      <c r="D18" s="12" t="str">
        <f t="shared" si="4"/>
        <v>Trabajador</v>
      </c>
      <c r="E18" s="11" t="s">
        <v>369</v>
      </c>
      <c r="F18" s="11" t="s">
        <v>211</v>
      </c>
      <c r="G18" s="11" t="s">
        <v>256</v>
      </c>
      <c r="H18" s="11" t="s">
        <v>68</v>
      </c>
      <c r="I18" s="11" t="str">
        <f t="shared" si="5"/>
        <v>Masculino</v>
      </c>
      <c r="J18" s="11" t="s">
        <v>345</v>
      </c>
      <c r="K18" s="12">
        <v>0</v>
      </c>
      <c r="L18" s="13">
        <f t="shared" si="0"/>
        <v>0</v>
      </c>
      <c r="M18" s="14">
        <v>19181</v>
      </c>
      <c r="N18" s="15">
        <v>54</v>
      </c>
      <c r="O18" s="16">
        <f t="shared" si="1"/>
        <v>97000</v>
      </c>
      <c r="P18" s="16" t="str">
        <f t="shared" si="6"/>
        <v>NO</v>
      </c>
      <c r="Q18" s="17">
        <v>7</v>
      </c>
      <c r="R18" s="17"/>
      <c r="S18" s="17"/>
      <c r="T18" s="17"/>
      <c r="U18" s="17"/>
      <c r="V18" s="17"/>
      <c r="W18" s="17"/>
      <c r="X18" s="17"/>
      <c r="Y18" s="17"/>
      <c r="Z18" s="17"/>
      <c r="AA18" s="18">
        <f t="shared" si="2"/>
        <v>29100</v>
      </c>
      <c r="AB18" s="18">
        <f t="shared" si="3"/>
        <v>1067000</v>
      </c>
      <c r="AC18" s="19">
        <v>970000</v>
      </c>
    </row>
    <row r="19" spans="2:29" ht="12.95" customHeight="1" x14ac:dyDescent="0.25">
      <c r="B19" s="11" t="s">
        <v>2</v>
      </c>
      <c r="C19" s="12" t="s">
        <v>13</v>
      </c>
      <c r="D19" s="12" t="str">
        <f t="shared" si="4"/>
        <v>Trabajador</v>
      </c>
      <c r="E19" s="11" t="s">
        <v>373</v>
      </c>
      <c r="F19" s="11" t="s">
        <v>91</v>
      </c>
      <c r="G19" s="11" t="s">
        <v>3</v>
      </c>
      <c r="H19" s="11" t="s">
        <v>68</v>
      </c>
      <c r="I19" s="11" t="str">
        <f t="shared" si="5"/>
        <v>Masculino</v>
      </c>
      <c r="J19" s="11" t="s">
        <v>69</v>
      </c>
      <c r="K19" s="12">
        <v>4</v>
      </c>
      <c r="L19" s="13">
        <f t="shared" si="0"/>
        <v>22000</v>
      </c>
      <c r="M19" s="14">
        <v>18666</v>
      </c>
      <c r="N19" s="15">
        <v>55</v>
      </c>
      <c r="O19" s="16">
        <f t="shared" si="1"/>
        <v>163033.51866189751</v>
      </c>
      <c r="P19" s="16" t="str">
        <f t="shared" si="6"/>
        <v>NO</v>
      </c>
      <c r="Q19" s="17">
        <v>13</v>
      </c>
      <c r="R19" s="17"/>
      <c r="S19" s="17"/>
      <c r="T19" s="17"/>
      <c r="U19" s="17"/>
      <c r="V19" s="17"/>
      <c r="W19" s="17"/>
      <c r="X19" s="17"/>
      <c r="Y19" s="17"/>
      <c r="Z19" s="17"/>
      <c r="AA19" s="18">
        <f t="shared" si="2"/>
        <v>24455.027799284628</v>
      </c>
      <c r="AB19" s="18">
        <f t="shared" si="3"/>
        <v>896684.35264043626</v>
      </c>
      <c r="AC19" s="19">
        <v>815167.59330948757</v>
      </c>
    </row>
    <row r="20" spans="2:29" ht="12.95" customHeight="1" x14ac:dyDescent="0.25">
      <c r="B20" s="11" t="s">
        <v>276</v>
      </c>
      <c r="C20" s="12" t="s">
        <v>13</v>
      </c>
      <c r="D20" s="12" t="str">
        <f t="shared" si="4"/>
        <v>Trabajador</v>
      </c>
      <c r="E20" s="11" t="s">
        <v>371</v>
      </c>
      <c r="F20" s="11" t="s">
        <v>275</v>
      </c>
      <c r="G20" s="11" t="s">
        <v>23</v>
      </c>
      <c r="H20" s="11" t="s">
        <v>68</v>
      </c>
      <c r="I20" s="11" t="str">
        <f t="shared" si="5"/>
        <v>Masculino</v>
      </c>
      <c r="J20" s="11" t="s">
        <v>181</v>
      </c>
      <c r="K20" s="12">
        <v>7</v>
      </c>
      <c r="L20" s="13">
        <f t="shared" si="0"/>
        <v>38500</v>
      </c>
      <c r="M20" s="14">
        <v>21703</v>
      </c>
      <c r="N20" s="15">
        <v>47</v>
      </c>
      <c r="O20" s="16">
        <f t="shared" si="1"/>
        <v>174000</v>
      </c>
      <c r="P20" s="16" t="str">
        <f t="shared" si="6"/>
        <v>NO</v>
      </c>
      <c r="Q20" s="17">
        <v>3</v>
      </c>
      <c r="R20" s="17"/>
      <c r="S20" s="17"/>
      <c r="T20" s="17"/>
      <c r="U20" s="17"/>
      <c r="V20" s="17"/>
      <c r="W20" s="17"/>
      <c r="X20" s="17"/>
      <c r="Y20" s="17"/>
      <c r="Z20" s="17"/>
      <c r="AA20" s="18">
        <f t="shared" si="2"/>
        <v>26100</v>
      </c>
      <c r="AB20" s="18">
        <f t="shared" si="3"/>
        <v>913500</v>
      </c>
      <c r="AC20" s="19">
        <v>870000</v>
      </c>
    </row>
    <row r="21" spans="2:29" ht="12.95" customHeight="1" x14ac:dyDescent="0.25">
      <c r="B21" s="11" t="s">
        <v>262</v>
      </c>
      <c r="C21" s="12" t="s">
        <v>13</v>
      </c>
      <c r="D21" s="12" t="str">
        <f t="shared" si="4"/>
        <v>Trabajador</v>
      </c>
      <c r="E21" s="11" t="s">
        <v>369</v>
      </c>
      <c r="F21" s="11" t="s">
        <v>209</v>
      </c>
      <c r="G21" s="11" t="s">
        <v>257</v>
      </c>
      <c r="H21" s="11" t="s">
        <v>68</v>
      </c>
      <c r="I21" s="11" t="str">
        <f t="shared" si="5"/>
        <v>Masculino</v>
      </c>
      <c r="J21" s="11" t="s">
        <v>345</v>
      </c>
      <c r="K21" s="12">
        <v>9</v>
      </c>
      <c r="L21" s="13">
        <f t="shared" si="0"/>
        <v>0</v>
      </c>
      <c r="M21" s="14">
        <v>15027</v>
      </c>
      <c r="N21" s="15">
        <v>65</v>
      </c>
      <c r="O21" s="16">
        <f t="shared" si="1"/>
        <v>165481.22257939004</v>
      </c>
      <c r="P21" s="16" t="str">
        <f t="shared" si="6"/>
        <v>SI</v>
      </c>
      <c r="Q21" s="17">
        <v>5</v>
      </c>
      <c r="R21" s="17"/>
      <c r="S21" s="17"/>
      <c r="T21" s="17"/>
      <c r="U21" s="17"/>
      <c r="V21" s="17"/>
      <c r="W21" s="17"/>
      <c r="X21" s="17"/>
      <c r="Y21" s="17"/>
      <c r="Z21" s="17"/>
      <c r="AA21" s="18">
        <f t="shared" si="2"/>
        <v>49644.366773817004</v>
      </c>
      <c r="AB21" s="18">
        <f t="shared" si="3"/>
        <v>1820293.4483732902</v>
      </c>
      <c r="AC21" s="19">
        <v>1654812.2257939002</v>
      </c>
    </row>
    <row r="22" spans="2:29" ht="12.95" customHeight="1" x14ac:dyDescent="0.25">
      <c r="B22" s="11" t="s">
        <v>353</v>
      </c>
      <c r="C22" s="12" t="s">
        <v>13</v>
      </c>
      <c r="D22" s="12" t="str">
        <f t="shared" si="4"/>
        <v>Trabajador</v>
      </c>
      <c r="E22" s="11" t="s">
        <v>371</v>
      </c>
      <c r="F22" s="11" t="s">
        <v>352</v>
      </c>
      <c r="G22" s="11" t="s">
        <v>354</v>
      </c>
      <c r="H22" s="11" t="s">
        <v>68</v>
      </c>
      <c r="I22" s="11" t="str">
        <f t="shared" si="5"/>
        <v>Masculino</v>
      </c>
      <c r="J22" s="11" t="s">
        <v>181</v>
      </c>
      <c r="K22" s="12">
        <v>5</v>
      </c>
      <c r="L22" s="13">
        <f t="shared" si="0"/>
        <v>0</v>
      </c>
      <c r="M22" s="14">
        <v>14777</v>
      </c>
      <c r="N22" s="15">
        <v>66</v>
      </c>
      <c r="O22" s="16">
        <f t="shared" si="1"/>
        <v>295914.65736062452</v>
      </c>
      <c r="P22" s="16" t="str">
        <f t="shared" si="6"/>
        <v>SI</v>
      </c>
      <c r="Q22" s="17">
        <v>8</v>
      </c>
      <c r="R22" s="17"/>
      <c r="S22" s="17"/>
      <c r="T22" s="17"/>
      <c r="U22" s="17"/>
      <c r="V22" s="17"/>
      <c r="W22" s="17"/>
      <c r="X22" s="17"/>
      <c r="Y22" s="17"/>
      <c r="Z22" s="17"/>
      <c r="AA22" s="18">
        <f t="shared" si="2"/>
        <v>44387.198604093675</v>
      </c>
      <c r="AB22" s="18">
        <f t="shared" si="3"/>
        <v>1627530.6154834349</v>
      </c>
      <c r="AC22" s="19">
        <v>1479573.2868031226</v>
      </c>
    </row>
    <row r="23" spans="2:29" ht="12.95" customHeight="1" x14ac:dyDescent="0.25">
      <c r="B23" s="11" t="s">
        <v>24</v>
      </c>
      <c r="C23" s="12" t="s">
        <v>13</v>
      </c>
      <c r="D23" s="12" t="str">
        <f t="shared" si="4"/>
        <v>Trabajador</v>
      </c>
      <c r="E23" s="11" t="s">
        <v>371</v>
      </c>
      <c r="F23" s="11" t="s">
        <v>22</v>
      </c>
      <c r="G23" s="11" t="s">
        <v>23</v>
      </c>
      <c r="H23" s="11" t="s">
        <v>68</v>
      </c>
      <c r="I23" s="11" t="str">
        <f t="shared" si="5"/>
        <v>Masculino</v>
      </c>
      <c r="J23" s="11" t="s">
        <v>63</v>
      </c>
      <c r="K23" s="12">
        <v>2</v>
      </c>
      <c r="L23" s="13">
        <f t="shared" si="0"/>
        <v>11000</v>
      </c>
      <c r="M23" s="14">
        <v>22183</v>
      </c>
      <c r="N23" s="15">
        <v>46</v>
      </c>
      <c r="O23" s="16">
        <f t="shared" si="1"/>
        <v>102000</v>
      </c>
      <c r="P23" s="16" t="str">
        <f t="shared" si="6"/>
        <v>NO</v>
      </c>
      <c r="Q23" s="17">
        <v>7</v>
      </c>
      <c r="R23" s="17"/>
      <c r="S23" s="17"/>
      <c r="T23" s="17"/>
      <c r="U23" s="17"/>
      <c r="V23" s="17"/>
      <c r="W23" s="17"/>
      <c r="X23" s="17"/>
      <c r="Y23" s="17"/>
      <c r="Z23" s="17"/>
      <c r="AA23" s="18">
        <f t="shared" si="2"/>
        <v>15300</v>
      </c>
      <c r="AB23" s="18">
        <f t="shared" si="3"/>
        <v>535500</v>
      </c>
      <c r="AC23" s="19">
        <v>510000</v>
      </c>
    </row>
    <row r="24" spans="2:29" ht="12.95" customHeight="1" x14ac:dyDescent="0.25">
      <c r="B24" s="11" t="s">
        <v>65</v>
      </c>
      <c r="C24" s="12" t="s">
        <v>12</v>
      </c>
      <c r="D24" s="12" t="str">
        <f t="shared" si="4"/>
        <v>Ejecutivo</v>
      </c>
      <c r="E24" s="11" t="s">
        <v>373</v>
      </c>
      <c r="F24" s="11" t="s">
        <v>66</v>
      </c>
      <c r="G24" s="11" t="s">
        <v>67</v>
      </c>
      <c r="H24" s="11" t="s">
        <v>68</v>
      </c>
      <c r="I24" s="11" t="str">
        <f t="shared" si="5"/>
        <v>Masculino</v>
      </c>
      <c r="J24" s="11" t="s">
        <v>69</v>
      </c>
      <c r="K24" s="12">
        <v>1</v>
      </c>
      <c r="L24" s="13">
        <f t="shared" si="0"/>
        <v>0</v>
      </c>
      <c r="M24" s="14">
        <v>21535</v>
      </c>
      <c r="N24" s="15">
        <v>47</v>
      </c>
      <c r="O24" s="16">
        <f t="shared" si="1"/>
        <v>300000</v>
      </c>
      <c r="P24" s="16" t="str">
        <f t="shared" si="6"/>
        <v>NO</v>
      </c>
      <c r="Q24" s="17" t="s">
        <v>15</v>
      </c>
      <c r="R24" s="17"/>
      <c r="S24" s="17"/>
      <c r="T24" s="17"/>
      <c r="U24" s="17"/>
      <c r="V24" s="17"/>
      <c r="W24" s="17"/>
      <c r="X24" s="17"/>
      <c r="Y24" s="17"/>
      <c r="Z24" s="17"/>
      <c r="AA24" s="18">
        <f t="shared" si="2"/>
        <v>45000</v>
      </c>
      <c r="AB24" s="18">
        <f t="shared" si="3"/>
        <v>1575000</v>
      </c>
      <c r="AC24" s="19">
        <v>1500000</v>
      </c>
    </row>
    <row r="25" spans="2:29" ht="12.95" customHeight="1" x14ac:dyDescent="0.25">
      <c r="B25" s="11" t="s">
        <v>75</v>
      </c>
      <c r="C25" s="12" t="s">
        <v>12</v>
      </c>
      <c r="D25" s="12" t="str">
        <f t="shared" si="4"/>
        <v>Ejecutivo</v>
      </c>
      <c r="E25" s="11" t="s">
        <v>371</v>
      </c>
      <c r="F25" s="11" t="s">
        <v>178</v>
      </c>
      <c r="G25" s="11" t="s">
        <v>94</v>
      </c>
      <c r="H25" s="11" t="s">
        <v>68</v>
      </c>
      <c r="I25" s="11" t="str">
        <f t="shared" si="5"/>
        <v>Masculino</v>
      </c>
      <c r="J25" s="11" t="s">
        <v>181</v>
      </c>
      <c r="K25" s="12">
        <v>4</v>
      </c>
      <c r="L25" s="13">
        <f t="shared" si="0"/>
        <v>0</v>
      </c>
      <c r="M25" s="14">
        <v>18207</v>
      </c>
      <c r="N25" s="15">
        <v>57</v>
      </c>
      <c r="O25" s="16">
        <f t="shared" si="1"/>
        <v>300000</v>
      </c>
      <c r="P25" s="16" t="str">
        <f t="shared" si="6"/>
        <v>NO</v>
      </c>
      <c r="Q25" s="17" t="s">
        <v>15</v>
      </c>
      <c r="R25" s="17"/>
      <c r="S25" s="17"/>
      <c r="T25" s="17"/>
      <c r="U25" s="17"/>
      <c r="V25" s="17"/>
      <c r="W25" s="17"/>
      <c r="X25" s="17"/>
      <c r="Y25" s="17"/>
      <c r="Z25" s="17"/>
      <c r="AA25" s="18">
        <f t="shared" si="2"/>
        <v>45000</v>
      </c>
      <c r="AB25" s="18">
        <f t="shared" si="3"/>
        <v>1650000</v>
      </c>
      <c r="AC25" s="19">
        <v>1500000</v>
      </c>
    </row>
    <row r="26" spans="2:29" ht="12.95" customHeight="1" x14ac:dyDescent="0.25">
      <c r="B26" s="11" t="s">
        <v>383</v>
      </c>
      <c r="C26" s="12" t="s">
        <v>13</v>
      </c>
      <c r="D26" s="12" t="str">
        <f t="shared" si="4"/>
        <v>Trabajador</v>
      </c>
      <c r="E26" s="11" t="s">
        <v>369</v>
      </c>
      <c r="F26" s="11" t="s">
        <v>213</v>
      </c>
      <c r="G26" s="11" t="s">
        <v>155</v>
      </c>
      <c r="H26" s="11" t="s">
        <v>1</v>
      </c>
      <c r="I26" s="11" t="str">
        <f t="shared" si="5"/>
        <v>Femenino</v>
      </c>
      <c r="J26" s="11" t="s">
        <v>345</v>
      </c>
      <c r="K26" s="12">
        <v>5</v>
      </c>
      <c r="L26" s="13">
        <f t="shared" si="0"/>
        <v>27500</v>
      </c>
      <c r="M26" s="14">
        <v>17895</v>
      </c>
      <c r="N26" s="15">
        <v>57</v>
      </c>
      <c r="O26" s="16">
        <f t="shared" si="1"/>
        <v>69868.010260015639</v>
      </c>
      <c r="P26" s="16" t="str">
        <f t="shared" si="6"/>
        <v>NO</v>
      </c>
      <c r="Q26" s="17">
        <v>7</v>
      </c>
      <c r="R26" s="17"/>
      <c r="S26" s="17"/>
      <c r="T26" s="17"/>
      <c r="U26" s="17"/>
      <c r="V26" s="17"/>
      <c r="W26" s="17"/>
      <c r="X26" s="17"/>
      <c r="Y26" s="17"/>
      <c r="Z26" s="17"/>
      <c r="AA26" s="18">
        <f t="shared" si="2"/>
        <v>20960.403078004689</v>
      </c>
      <c r="AB26" s="18">
        <f t="shared" si="3"/>
        <v>768548.11286017194</v>
      </c>
      <c r="AC26" s="19">
        <v>698680.10260015633</v>
      </c>
    </row>
    <row r="27" spans="2:29" ht="12.95" customHeight="1" x14ac:dyDescent="0.25">
      <c r="B27" s="11" t="s">
        <v>355</v>
      </c>
      <c r="C27" s="12" t="s">
        <v>13</v>
      </c>
      <c r="D27" s="12" t="str">
        <f t="shared" si="4"/>
        <v>Trabajador</v>
      </c>
      <c r="E27" s="11" t="s">
        <v>371</v>
      </c>
      <c r="F27" s="11" t="s">
        <v>25</v>
      </c>
      <c r="G27" s="11" t="s">
        <v>17</v>
      </c>
      <c r="H27" s="11" t="s">
        <v>68</v>
      </c>
      <c r="I27" s="11" t="str">
        <f t="shared" si="5"/>
        <v>Masculino</v>
      </c>
      <c r="J27" s="11" t="s">
        <v>181</v>
      </c>
      <c r="K27" s="12">
        <v>9</v>
      </c>
      <c r="L27" s="13">
        <f t="shared" si="0"/>
        <v>0</v>
      </c>
      <c r="M27" s="14">
        <v>18546</v>
      </c>
      <c r="N27" s="15">
        <v>56</v>
      </c>
      <c r="O27" s="16">
        <f t="shared" si="1"/>
        <v>248664.04608477853</v>
      </c>
      <c r="P27" s="16" t="str">
        <f t="shared" si="6"/>
        <v>NO</v>
      </c>
      <c r="Q27" s="17">
        <v>8</v>
      </c>
      <c r="R27" s="17"/>
      <c r="S27" s="17"/>
      <c r="T27" s="17"/>
      <c r="U27" s="17"/>
      <c r="V27" s="17"/>
      <c r="W27" s="17"/>
      <c r="X27" s="17"/>
      <c r="Y27" s="17"/>
      <c r="Z27" s="17"/>
      <c r="AA27" s="18">
        <f t="shared" si="2"/>
        <v>37299.606912716779</v>
      </c>
      <c r="AB27" s="18">
        <f t="shared" si="3"/>
        <v>1367652.2534662818</v>
      </c>
      <c r="AC27" s="19">
        <v>1243320.2304238926</v>
      </c>
    </row>
    <row r="28" spans="2:29" ht="12.95" customHeight="1" x14ac:dyDescent="0.25">
      <c r="B28" s="11" t="s">
        <v>32</v>
      </c>
      <c r="C28" s="12" t="s">
        <v>13</v>
      </c>
      <c r="D28" s="12" t="str">
        <f t="shared" si="4"/>
        <v>Trabajador</v>
      </c>
      <c r="E28" s="11" t="s">
        <v>371</v>
      </c>
      <c r="F28" s="11" t="s">
        <v>31</v>
      </c>
      <c r="G28" s="11" t="s">
        <v>36</v>
      </c>
      <c r="H28" s="11" t="s">
        <v>68</v>
      </c>
      <c r="I28" s="11" t="str">
        <f t="shared" si="5"/>
        <v>Masculino</v>
      </c>
      <c r="J28" s="11" t="s">
        <v>63</v>
      </c>
      <c r="K28" s="12">
        <v>4</v>
      </c>
      <c r="L28" s="13">
        <f t="shared" si="0"/>
        <v>22000</v>
      </c>
      <c r="M28" s="14">
        <v>20688</v>
      </c>
      <c r="N28" s="15">
        <v>50</v>
      </c>
      <c r="O28" s="16">
        <f t="shared" si="1"/>
        <v>198000</v>
      </c>
      <c r="P28" s="16" t="str">
        <f t="shared" si="6"/>
        <v>NO</v>
      </c>
      <c r="Q28" s="17">
        <v>8</v>
      </c>
      <c r="R28" s="17"/>
      <c r="S28" s="17"/>
      <c r="T28" s="17"/>
      <c r="U28" s="17"/>
      <c r="V28" s="17"/>
      <c r="W28" s="17"/>
      <c r="X28" s="17"/>
      <c r="Y28" s="17"/>
      <c r="Z28" s="17"/>
      <c r="AA28" s="18">
        <f t="shared" si="2"/>
        <v>29700</v>
      </c>
      <c r="AB28" s="18">
        <f t="shared" si="3"/>
        <v>1089000</v>
      </c>
      <c r="AC28" s="19">
        <v>990000</v>
      </c>
    </row>
    <row r="29" spans="2:29" ht="12.95" customHeight="1" x14ac:dyDescent="0.25">
      <c r="B29" s="11" t="s">
        <v>210</v>
      </c>
      <c r="C29" s="12" t="s">
        <v>12</v>
      </c>
      <c r="D29" s="12" t="str">
        <f t="shared" si="4"/>
        <v>Ejecutivo</v>
      </c>
      <c r="E29" s="11" t="s">
        <v>369</v>
      </c>
      <c r="F29" s="11" t="s">
        <v>211</v>
      </c>
      <c r="G29" s="11" t="s">
        <v>74</v>
      </c>
      <c r="H29" s="11" t="s">
        <v>68</v>
      </c>
      <c r="I29" s="11" t="str">
        <f t="shared" si="5"/>
        <v>Masculino</v>
      </c>
      <c r="J29" s="11" t="s">
        <v>345</v>
      </c>
      <c r="K29" s="12">
        <v>0</v>
      </c>
      <c r="L29" s="13">
        <f t="shared" si="0"/>
        <v>0</v>
      </c>
      <c r="M29" s="14">
        <v>22349</v>
      </c>
      <c r="N29" s="15">
        <v>45</v>
      </c>
      <c r="O29" s="16">
        <f t="shared" si="1"/>
        <v>150000</v>
      </c>
      <c r="P29" s="16" t="str">
        <f t="shared" si="6"/>
        <v>NO</v>
      </c>
      <c r="Q29" s="17" t="s">
        <v>15</v>
      </c>
      <c r="R29" s="17"/>
      <c r="S29" s="17"/>
      <c r="T29" s="17"/>
      <c r="U29" s="17"/>
      <c r="V29" s="17"/>
      <c r="W29" s="17"/>
      <c r="X29" s="17"/>
      <c r="Y29" s="17"/>
      <c r="Z29" s="17"/>
      <c r="AA29" s="18">
        <f t="shared" si="2"/>
        <v>45000</v>
      </c>
      <c r="AB29" s="18">
        <f t="shared" si="3"/>
        <v>1575000</v>
      </c>
      <c r="AC29" s="19">
        <v>1500000</v>
      </c>
    </row>
    <row r="30" spans="2:29" ht="12.95" customHeight="1" x14ac:dyDescent="0.25">
      <c r="B30" s="11" t="s">
        <v>270</v>
      </c>
      <c r="C30" s="12" t="s">
        <v>13</v>
      </c>
      <c r="D30" s="12" t="str">
        <f t="shared" si="4"/>
        <v>Trabajador</v>
      </c>
      <c r="E30" s="11" t="s">
        <v>371</v>
      </c>
      <c r="F30" s="11" t="s">
        <v>269</v>
      </c>
      <c r="G30" s="11" t="s">
        <v>187</v>
      </c>
      <c r="H30" s="11" t="s">
        <v>68</v>
      </c>
      <c r="I30" s="11" t="str">
        <f t="shared" si="5"/>
        <v>Masculino</v>
      </c>
      <c r="J30" s="11" t="s">
        <v>181</v>
      </c>
      <c r="K30" s="12">
        <v>2</v>
      </c>
      <c r="L30" s="13">
        <f t="shared" si="0"/>
        <v>11000</v>
      </c>
      <c r="M30" s="14">
        <v>19432</v>
      </c>
      <c r="N30" s="15">
        <v>53</v>
      </c>
      <c r="O30" s="16">
        <f t="shared" si="1"/>
        <v>93000</v>
      </c>
      <c r="P30" s="16" t="str">
        <f t="shared" si="6"/>
        <v>NO</v>
      </c>
      <c r="Q30" s="17">
        <v>8</v>
      </c>
      <c r="R30" s="17"/>
      <c r="S30" s="17"/>
      <c r="T30" s="17"/>
      <c r="U30" s="17"/>
      <c r="V30" s="17"/>
      <c r="W30" s="17"/>
      <c r="X30" s="17"/>
      <c r="Y30" s="17"/>
      <c r="Z30" s="17"/>
      <c r="AA30" s="18">
        <f t="shared" si="2"/>
        <v>13950</v>
      </c>
      <c r="AB30" s="18">
        <f t="shared" si="3"/>
        <v>511500</v>
      </c>
      <c r="AC30" s="19">
        <v>465000</v>
      </c>
    </row>
    <row r="31" spans="2:29" ht="12.95" customHeight="1" x14ac:dyDescent="0.25">
      <c r="B31" s="11" t="s">
        <v>194</v>
      </c>
      <c r="C31" s="12" t="s">
        <v>13</v>
      </c>
      <c r="D31" s="12" t="str">
        <f t="shared" si="4"/>
        <v>Trabajador</v>
      </c>
      <c r="E31" s="11" t="s">
        <v>371</v>
      </c>
      <c r="F31" s="11" t="s">
        <v>193</v>
      </c>
      <c r="G31" s="11" t="s">
        <v>21</v>
      </c>
      <c r="H31" s="11" t="s">
        <v>68</v>
      </c>
      <c r="I31" s="11" t="str">
        <f t="shared" si="5"/>
        <v>Masculino</v>
      </c>
      <c r="J31" s="11" t="s">
        <v>181</v>
      </c>
      <c r="K31" s="12">
        <v>9</v>
      </c>
      <c r="L31" s="13">
        <f t="shared" si="0"/>
        <v>49500</v>
      </c>
      <c r="M31" s="14">
        <v>22716</v>
      </c>
      <c r="N31" s="15">
        <v>44</v>
      </c>
      <c r="O31" s="16">
        <f t="shared" si="1"/>
        <v>103000</v>
      </c>
      <c r="P31" s="16" t="str">
        <f t="shared" si="6"/>
        <v>NO</v>
      </c>
      <c r="Q31" s="17">
        <v>8</v>
      </c>
      <c r="R31" s="17"/>
      <c r="S31" s="17"/>
      <c r="T31" s="17"/>
      <c r="U31" s="17"/>
      <c r="V31" s="17"/>
      <c r="W31" s="17"/>
      <c r="X31" s="17"/>
      <c r="Y31" s="17"/>
      <c r="Z31" s="17"/>
      <c r="AA31" s="18">
        <f t="shared" si="2"/>
        <v>15450</v>
      </c>
      <c r="AB31" s="18">
        <f t="shared" si="3"/>
        <v>540750</v>
      </c>
      <c r="AC31" s="19">
        <v>515000</v>
      </c>
    </row>
    <row r="32" spans="2:29" ht="12.95" customHeight="1" x14ac:dyDescent="0.25">
      <c r="B32" s="11" t="s">
        <v>338</v>
      </c>
      <c r="C32" s="12" t="s">
        <v>13</v>
      </c>
      <c r="D32" s="12" t="str">
        <f t="shared" si="4"/>
        <v>Trabajador</v>
      </c>
      <c r="E32" s="11" t="s">
        <v>360</v>
      </c>
      <c r="F32" s="11" t="s">
        <v>335</v>
      </c>
      <c r="G32" s="11" t="s">
        <v>27</v>
      </c>
      <c r="H32" s="11" t="s">
        <v>68</v>
      </c>
      <c r="I32" s="11" t="str">
        <f t="shared" si="5"/>
        <v>Masculino</v>
      </c>
      <c r="J32" s="11" t="s">
        <v>334</v>
      </c>
      <c r="K32" s="12">
        <v>8</v>
      </c>
      <c r="L32" s="13">
        <f t="shared" si="0"/>
        <v>0</v>
      </c>
      <c r="M32" s="14">
        <v>16759</v>
      </c>
      <c r="N32" s="15">
        <v>61</v>
      </c>
      <c r="O32" s="16">
        <f t="shared" si="1"/>
        <v>209199.94290900859</v>
      </c>
      <c r="P32" s="16" t="str">
        <f t="shared" si="6"/>
        <v>SI</v>
      </c>
      <c r="Q32" s="17">
        <v>3</v>
      </c>
      <c r="R32" s="17"/>
      <c r="S32" s="17"/>
      <c r="T32" s="17"/>
      <c r="U32" s="17"/>
      <c r="V32" s="17"/>
      <c r="W32" s="17"/>
      <c r="X32" s="17"/>
      <c r="Y32" s="17"/>
      <c r="Z32" s="17"/>
      <c r="AA32" s="18">
        <f t="shared" si="2"/>
        <v>31379.991436351283</v>
      </c>
      <c r="AB32" s="18">
        <f t="shared" si="3"/>
        <v>1150599.6859995471</v>
      </c>
      <c r="AC32" s="19">
        <v>1045999.7145450428</v>
      </c>
    </row>
    <row r="33" spans="2:29" ht="12.95" customHeight="1" x14ac:dyDescent="0.25">
      <c r="B33" s="11" t="s">
        <v>310</v>
      </c>
      <c r="C33" s="12" t="s">
        <v>13</v>
      </c>
      <c r="D33" s="12" t="str">
        <f t="shared" si="4"/>
        <v>Trabajador</v>
      </c>
      <c r="E33" s="11" t="s">
        <v>358</v>
      </c>
      <c r="F33" s="11" t="s">
        <v>252</v>
      </c>
      <c r="G33" s="11" t="s">
        <v>311</v>
      </c>
      <c r="H33" s="11" t="s">
        <v>68</v>
      </c>
      <c r="I33" s="11" t="str">
        <f t="shared" si="5"/>
        <v>Masculino</v>
      </c>
      <c r="J33" s="11" t="s">
        <v>345</v>
      </c>
      <c r="K33" s="12">
        <v>0</v>
      </c>
      <c r="L33" s="13">
        <f t="shared" si="0"/>
        <v>0</v>
      </c>
      <c r="M33" s="14">
        <v>15516</v>
      </c>
      <c r="N33" s="15">
        <v>64</v>
      </c>
      <c r="O33" s="16">
        <f t="shared" si="1"/>
        <v>182449.85463960789</v>
      </c>
      <c r="P33" s="16" t="str">
        <f t="shared" si="6"/>
        <v>SI</v>
      </c>
      <c r="Q33" s="17">
        <v>7</v>
      </c>
      <c r="R33" s="17"/>
      <c r="S33" s="17"/>
      <c r="T33" s="17"/>
      <c r="U33" s="17"/>
      <c r="V33" s="17"/>
      <c r="W33" s="17"/>
      <c r="X33" s="17"/>
      <c r="Y33" s="17"/>
      <c r="Z33" s="17"/>
      <c r="AA33" s="18">
        <f t="shared" si="2"/>
        <v>54734.956391882362</v>
      </c>
      <c r="AB33" s="18">
        <f t="shared" si="3"/>
        <v>2006948.4010356867</v>
      </c>
      <c r="AC33" s="19">
        <v>1824498.5463960788</v>
      </c>
    </row>
    <row r="34" spans="2:29" ht="12.95" customHeight="1" x14ac:dyDescent="0.25">
      <c r="B34" s="11" t="s">
        <v>291</v>
      </c>
      <c r="C34" s="12" t="s">
        <v>13</v>
      </c>
      <c r="D34" s="12" t="str">
        <f t="shared" si="4"/>
        <v>Trabajador</v>
      </c>
      <c r="E34" s="11" t="s">
        <v>368</v>
      </c>
      <c r="F34" s="11" t="s">
        <v>233</v>
      </c>
      <c r="G34" s="11" t="s">
        <v>288</v>
      </c>
      <c r="H34" s="11" t="s">
        <v>68</v>
      </c>
      <c r="I34" s="11" t="str">
        <f t="shared" si="5"/>
        <v>Masculino</v>
      </c>
      <c r="J34" s="11" t="s">
        <v>345</v>
      </c>
      <c r="K34" s="12">
        <v>7</v>
      </c>
      <c r="L34" s="13">
        <f t="shared" si="0"/>
        <v>38500</v>
      </c>
      <c r="M34" s="14">
        <v>15974</v>
      </c>
      <c r="N34" s="15">
        <v>63</v>
      </c>
      <c r="O34" s="16">
        <f t="shared" si="1"/>
        <v>69868.010260015639</v>
      </c>
      <c r="P34" s="16" t="str">
        <f t="shared" si="6"/>
        <v>SI</v>
      </c>
      <c r="Q34" s="17">
        <v>7</v>
      </c>
      <c r="R34" s="17"/>
      <c r="S34" s="17"/>
      <c r="T34" s="17"/>
      <c r="U34" s="17"/>
      <c r="V34" s="17"/>
      <c r="W34" s="17"/>
      <c r="X34" s="17"/>
      <c r="Y34" s="17"/>
      <c r="Z34" s="17"/>
      <c r="AA34" s="18">
        <f t="shared" si="2"/>
        <v>20960.403078004689</v>
      </c>
      <c r="AB34" s="18">
        <f t="shared" si="3"/>
        <v>768548.11286017194</v>
      </c>
      <c r="AC34" s="19">
        <v>698680.10260015633</v>
      </c>
    </row>
    <row r="35" spans="2:29" ht="12.95" customHeight="1" x14ac:dyDescent="0.25">
      <c r="B35" s="11" t="s">
        <v>313</v>
      </c>
      <c r="C35" s="12" t="s">
        <v>13</v>
      </c>
      <c r="D35" s="12" t="str">
        <f t="shared" si="4"/>
        <v>Trabajador</v>
      </c>
      <c r="E35" s="11" t="s">
        <v>358</v>
      </c>
      <c r="F35" s="11" t="s">
        <v>60</v>
      </c>
      <c r="G35" s="11" t="s">
        <v>312</v>
      </c>
      <c r="H35" s="11" t="s">
        <v>68</v>
      </c>
      <c r="I35" s="11" t="str">
        <f t="shared" si="5"/>
        <v>Masculino</v>
      </c>
      <c r="J35" s="11" t="s">
        <v>345</v>
      </c>
      <c r="K35" s="12">
        <v>2</v>
      </c>
      <c r="L35" s="13">
        <f t="shared" si="0"/>
        <v>0</v>
      </c>
      <c r="M35" s="14">
        <v>16152</v>
      </c>
      <c r="N35" s="15">
        <v>62</v>
      </c>
      <c r="O35" s="16">
        <f t="shared" si="1"/>
        <v>118996.12662387689</v>
      </c>
      <c r="P35" s="16" t="str">
        <f t="shared" si="6"/>
        <v>SI</v>
      </c>
      <c r="Q35" s="17">
        <v>7</v>
      </c>
      <c r="R35" s="17"/>
      <c r="S35" s="17"/>
      <c r="T35" s="17"/>
      <c r="U35" s="17"/>
      <c r="V35" s="17"/>
      <c r="W35" s="17"/>
      <c r="X35" s="17"/>
      <c r="Y35" s="17"/>
      <c r="Z35" s="17"/>
      <c r="AA35" s="18">
        <f t="shared" si="2"/>
        <v>35698.83798716306</v>
      </c>
      <c r="AB35" s="18">
        <f t="shared" si="3"/>
        <v>1308957.3928626457</v>
      </c>
      <c r="AC35" s="19">
        <v>1189961.2662387688</v>
      </c>
    </row>
    <row r="36" spans="2:29" ht="12.95" customHeight="1" x14ac:dyDescent="0.25">
      <c r="B36" s="11" t="s">
        <v>331</v>
      </c>
      <c r="C36" s="12" t="s">
        <v>13</v>
      </c>
      <c r="D36" s="12" t="str">
        <f t="shared" si="4"/>
        <v>Trabajador</v>
      </c>
      <c r="E36" s="11" t="s">
        <v>366</v>
      </c>
      <c r="F36" s="11" t="s">
        <v>218</v>
      </c>
      <c r="G36" s="11" t="s">
        <v>332</v>
      </c>
      <c r="H36" s="11" t="s">
        <v>68</v>
      </c>
      <c r="I36" s="11" t="str">
        <f t="shared" si="5"/>
        <v>Masculino</v>
      </c>
      <c r="J36" s="11" t="s">
        <v>330</v>
      </c>
      <c r="K36" s="12">
        <v>7</v>
      </c>
      <c r="L36" s="13">
        <f t="shared" si="0"/>
        <v>0</v>
      </c>
      <c r="M36" s="14">
        <v>15280</v>
      </c>
      <c r="N36" s="15">
        <v>65</v>
      </c>
      <c r="O36" s="16">
        <f t="shared" si="1"/>
        <v>276333.30475902319</v>
      </c>
      <c r="P36" s="16" t="str">
        <f t="shared" si="6"/>
        <v>SI</v>
      </c>
      <c r="Q36" s="17">
        <v>5</v>
      </c>
      <c r="R36" s="17"/>
      <c r="S36" s="17"/>
      <c r="T36" s="17"/>
      <c r="U36" s="17"/>
      <c r="V36" s="17"/>
      <c r="W36" s="17"/>
      <c r="X36" s="17"/>
      <c r="Y36" s="17"/>
      <c r="Z36" s="17"/>
      <c r="AA36" s="18">
        <f t="shared" si="2"/>
        <v>41449.995713853481</v>
      </c>
      <c r="AB36" s="18">
        <f t="shared" si="3"/>
        <v>1519833.1761746276</v>
      </c>
      <c r="AC36" s="19">
        <v>1381666.523795116</v>
      </c>
    </row>
    <row r="37" spans="2:29" ht="12.95" customHeight="1" x14ac:dyDescent="0.25">
      <c r="B37" s="11" t="s">
        <v>115</v>
      </c>
      <c r="C37" s="12" t="s">
        <v>13</v>
      </c>
      <c r="D37" s="12" t="str">
        <f t="shared" si="4"/>
        <v>Trabajador</v>
      </c>
      <c r="E37" s="11" t="s">
        <v>358</v>
      </c>
      <c r="F37" s="11" t="s">
        <v>49</v>
      </c>
      <c r="G37" s="11" t="s">
        <v>114</v>
      </c>
      <c r="H37" s="11" t="s">
        <v>68</v>
      </c>
      <c r="I37" s="11" t="str">
        <f t="shared" si="5"/>
        <v>Masculino</v>
      </c>
      <c r="J37" s="11" t="s">
        <v>63</v>
      </c>
      <c r="K37" s="12">
        <v>7</v>
      </c>
      <c r="L37" s="13">
        <f t="shared" ref="L37:L68" si="7">IF(AC37&lt;1000000,K37*5500,0)</f>
        <v>38500</v>
      </c>
      <c r="M37" s="14">
        <v>16851</v>
      </c>
      <c r="N37" s="15">
        <v>60</v>
      </c>
      <c r="O37" s="16">
        <f t="shared" ref="O37:O68" si="8">IF(J37="Rancagua",10%*AC37,20%*AC37)</f>
        <v>77876.234038616283</v>
      </c>
      <c r="P37" s="16" t="str">
        <f t="shared" si="6"/>
        <v>NO</v>
      </c>
      <c r="Q37" s="17">
        <v>13</v>
      </c>
      <c r="R37" s="17"/>
      <c r="S37" s="17"/>
      <c r="T37" s="17"/>
      <c r="U37" s="17"/>
      <c r="V37" s="17"/>
      <c r="W37" s="17"/>
      <c r="X37" s="17"/>
      <c r="Y37" s="17"/>
      <c r="Z37" s="17"/>
      <c r="AA37" s="18">
        <f t="shared" ref="AA37:AA68" si="9">IF(Q37="",0,3%*AC37)</f>
        <v>11681.435105792441</v>
      </c>
      <c r="AB37" s="18">
        <f t="shared" ref="AB37:AB68" si="10">IF(N37&gt;=50,AC37+10%*AC37,AC37+5%*AC37)</f>
        <v>428319.28721238952</v>
      </c>
      <c r="AC37" s="19">
        <v>389381.17019308137</v>
      </c>
    </row>
    <row r="38" spans="2:29" ht="12.95" customHeight="1" x14ac:dyDescent="0.25">
      <c r="B38" s="11" t="s">
        <v>109</v>
      </c>
      <c r="C38" s="12" t="s">
        <v>13</v>
      </c>
      <c r="D38" s="12" t="str">
        <f t="shared" si="4"/>
        <v>Trabajador</v>
      </c>
      <c r="E38" s="11" t="s">
        <v>358</v>
      </c>
      <c r="F38" s="11" t="s">
        <v>104</v>
      </c>
      <c r="G38" s="11" t="s">
        <v>110</v>
      </c>
      <c r="H38" s="11" t="s">
        <v>68</v>
      </c>
      <c r="I38" s="11" t="str">
        <f t="shared" si="5"/>
        <v>Masculino</v>
      </c>
      <c r="J38" s="11" t="s">
        <v>63</v>
      </c>
      <c r="K38" s="12">
        <v>1</v>
      </c>
      <c r="L38" s="13">
        <f t="shared" si="7"/>
        <v>5500</v>
      </c>
      <c r="M38" s="14">
        <v>16213</v>
      </c>
      <c r="N38" s="15">
        <v>62</v>
      </c>
      <c r="O38" s="16">
        <f t="shared" si="8"/>
        <v>184277.16657277494</v>
      </c>
      <c r="P38" s="16" t="str">
        <f t="shared" si="6"/>
        <v>SI</v>
      </c>
      <c r="Q38" s="17">
        <v>7</v>
      </c>
      <c r="R38" s="17"/>
      <c r="S38" s="17"/>
      <c r="T38" s="17"/>
      <c r="U38" s="17"/>
      <c r="V38" s="17"/>
      <c r="W38" s="17"/>
      <c r="X38" s="17"/>
      <c r="Y38" s="17"/>
      <c r="Z38" s="17"/>
      <c r="AA38" s="18">
        <f t="shared" si="9"/>
        <v>27641.574985916239</v>
      </c>
      <c r="AB38" s="18">
        <f t="shared" si="10"/>
        <v>1013524.4161502621</v>
      </c>
      <c r="AC38" s="19">
        <v>921385.83286387462</v>
      </c>
    </row>
    <row r="39" spans="2:29" ht="12.95" customHeight="1" x14ac:dyDescent="0.25">
      <c r="B39" s="11" t="s">
        <v>206</v>
      </c>
      <c r="C39" s="12" t="s">
        <v>12</v>
      </c>
      <c r="D39" s="12" t="str">
        <f t="shared" si="4"/>
        <v>Ejecutivo</v>
      </c>
      <c r="E39" s="11" t="s">
        <v>369</v>
      </c>
      <c r="F39" s="11" t="s">
        <v>351</v>
      </c>
      <c r="G39" s="11" t="s">
        <v>71</v>
      </c>
      <c r="H39" s="11" t="s">
        <v>68</v>
      </c>
      <c r="I39" s="11" t="str">
        <f t="shared" si="5"/>
        <v>Masculino</v>
      </c>
      <c r="J39" s="11" t="s">
        <v>345</v>
      </c>
      <c r="K39" s="12">
        <v>7</v>
      </c>
      <c r="L39" s="13">
        <f t="shared" si="7"/>
        <v>0</v>
      </c>
      <c r="M39" s="14">
        <v>23491</v>
      </c>
      <c r="N39" s="15">
        <v>42</v>
      </c>
      <c r="O39" s="16">
        <f t="shared" si="8"/>
        <v>150000</v>
      </c>
      <c r="P39" s="16" t="str">
        <f t="shared" si="6"/>
        <v>NO</v>
      </c>
      <c r="Q39" s="17" t="s">
        <v>15</v>
      </c>
      <c r="R39" s="17"/>
      <c r="S39" s="17"/>
      <c r="T39" s="17"/>
      <c r="U39" s="17"/>
      <c r="V39" s="17"/>
      <c r="W39" s="17"/>
      <c r="X39" s="17"/>
      <c r="Y39" s="17"/>
      <c r="Z39" s="17"/>
      <c r="AA39" s="18">
        <f t="shared" si="9"/>
        <v>45000</v>
      </c>
      <c r="AB39" s="18">
        <f t="shared" si="10"/>
        <v>1575000</v>
      </c>
      <c r="AC39" s="19">
        <v>1500000</v>
      </c>
    </row>
    <row r="40" spans="2:29" ht="12.95" customHeight="1" x14ac:dyDescent="0.25">
      <c r="B40" s="11" t="s">
        <v>198</v>
      </c>
      <c r="C40" s="12" t="s">
        <v>13</v>
      </c>
      <c r="D40" s="12" t="str">
        <f t="shared" si="4"/>
        <v>Trabajador</v>
      </c>
      <c r="E40" s="11" t="s">
        <v>360</v>
      </c>
      <c r="F40" s="11" t="s">
        <v>197</v>
      </c>
      <c r="G40" s="11" t="s">
        <v>36</v>
      </c>
      <c r="H40" s="11" t="s">
        <v>68</v>
      </c>
      <c r="I40" s="11" t="str">
        <f t="shared" si="5"/>
        <v>Masculino</v>
      </c>
      <c r="J40" s="11" t="s">
        <v>63</v>
      </c>
      <c r="K40" s="12">
        <v>4</v>
      </c>
      <c r="L40" s="13">
        <f t="shared" si="7"/>
        <v>22000</v>
      </c>
      <c r="M40" s="14">
        <v>19509</v>
      </c>
      <c r="N40" s="15">
        <v>53</v>
      </c>
      <c r="O40" s="16">
        <f t="shared" si="8"/>
        <v>160000</v>
      </c>
      <c r="P40" s="16" t="str">
        <f t="shared" si="6"/>
        <v>NO</v>
      </c>
      <c r="Q40" s="17">
        <v>7</v>
      </c>
      <c r="R40" s="17"/>
      <c r="S40" s="17"/>
      <c r="T40" s="17"/>
      <c r="U40" s="17"/>
      <c r="V40" s="17"/>
      <c r="W40" s="17"/>
      <c r="X40" s="17"/>
      <c r="Y40" s="17"/>
      <c r="Z40" s="17"/>
      <c r="AA40" s="18">
        <f t="shared" si="9"/>
        <v>24000</v>
      </c>
      <c r="AB40" s="18">
        <f t="shared" si="10"/>
        <v>880000</v>
      </c>
      <c r="AC40" s="19">
        <v>800000</v>
      </c>
    </row>
    <row r="41" spans="2:29" ht="12.95" customHeight="1" x14ac:dyDescent="0.25">
      <c r="B41" s="11" t="s">
        <v>10</v>
      </c>
      <c r="C41" s="12" t="s">
        <v>13</v>
      </c>
      <c r="D41" s="12" t="str">
        <f t="shared" si="4"/>
        <v>Trabajador</v>
      </c>
      <c r="E41" s="11" t="s">
        <v>373</v>
      </c>
      <c r="F41" s="11" t="s">
        <v>9</v>
      </c>
      <c r="G41" s="11" t="s">
        <v>108</v>
      </c>
      <c r="H41" s="11" t="s">
        <v>68</v>
      </c>
      <c r="I41" s="11" t="str">
        <f t="shared" si="5"/>
        <v>Masculino</v>
      </c>
      <c r="J41" s="11" t="s">
        <v>69</v>
      </c>
      <c r="K41" s="12">
        <v>1</v>
      </c>
      <c r="L41" s="13">
        <f t="shared" si="7"/>
        <v>0</v>
      </c>
      <c r="M41" s="14">
        <v>15334</v>
      </c>
      <c r="N41" s="15">
        <v>64</v>
      </c>
      <c r="O41" s="16">
        <f t="shared" si="8"/>
        <v>251915.1656586501</v>
      </c>
      <c r="P41" s="16" t="str">
        <f t="shared" si="6"/>
        <v>SI</v>
      </c>
      <c r="Q41" s="17">
        <v>7</v>
      </c>
      <c r="R41" s="17"/>
      <c r="S41" s="17"/>
      <c r="T41" s="17"/>
      <c r="U41" s="17"/>
      <c r="V41" s="17"/>
      <c r="W41" s="17"/>
      <c r="X41" s="17"/>
      <c r="Y41" s="17"/>
      <c r="Z41" s="17"/>
      <c r="AA41" s="18">
        <f t="shared" si="9"/>
        <v>37787.274848797511</v>
      </c>
      <c r="AB41" s="18">
        <f t="shared" si="10"/>
        <v>1385533.4111225754</v>
      </c>
      <c r="AC41" s="19">
        <v>1259575.8282932504</v>
      </c>
    </row>
    <row r="42" spans="2:29" ht="12.95" customHeight="1" x14ac:dyDescent="0.25">
      <c r="B42" s="11" t="s">
        <v>392</v>
      </c>
      <c r="C42" s="12" t="s">
        <v>13</v>
      </c>
      <c r="D42" s="12" t="str">
        <f t="shared" si="4"/>
        <v>Trabajador</v>
      </c>
      <c r="E42" s="11" t="s">
        <v>369</v>
      </c>
      <c r="F42" s="11" t="s">
        <v>208</v>
      </c>
      <c r="G42" s="11" t="s">
        <v>393</v>
      </c>
      <c r="H42" s="11" t="s">
        <v>1</v>
      </c>
      <c r="I42" s="11" t="str">
        <f t="shared" si="5"/>
        <v>Femenino</v>
      </c>
      <c r="J42" s="11" t="s">
        <v>345</v>
      </c>
      <c r="K42" s="12">
        <v>8</v>
      </c>
      <c r="L42" s="13">
        <f t="shared" si="7"/>
        <v>44000</v>
      </c>
      <c r="M42" s="14">
        <v>17215</v>
      </c>
      <c r="N42" s="15">
        <v>59</v>
      </c>
      <c r="O42" s="16">
        <f t="shared" si="8"/>
        <v>82140.508400231658</v>
      </c>
      <c r="P42" s="16" t="str">
        <f t="shared" si="6"/>
        <v>NO</v>
      </c>
      <c r="Q42" s="17">
        <v>7</v>
      </c>
      <c r="R42" s="17"/>
      <c r="S42" s="17"/>
      <c r="T42" s="17"/>
      <c r="U42" s="17"/>
      <c r="V42" s="17"/>
      <c r="W42" s="17"/>
      <c r="X42" s="17"/>
      <c r="Y42" s="17"/>
      <c r="Z42" s="17"/>
      <c r="AA42" s="18">
        <f t="shared" si="9"/>
        <v>24642.152520069496</v>
      </c>
      <c r="AB42" s="18">
        <f t="shared" si="10"/>
        <v>903545.5924025483</v>
      </c>
      <c r="AC42" s="19">
        <v>821405.08400231658</v>
      </c>
    </row>
    <row r="43" spans="2:29" ht="12.95" customHeight="1" x14ac:dyDescent="0.25">
      <c r="B43" s="11" t="s">
        <v>238</v>
      </c>
      <c r="C43" s="12" t="s">
        <v>12</v>
      </c>
      <c r="D43" s="12" t="str">
        <f t="shared" si="4"/>
        <v>Ejecutivo</v>
      </c>
      <c r="E43" s="11" t="s">
        <v>370</v>
      </c>
      <c r="F43" s="11" t="s">
        <v>239</v>
      </c>
      <c r="G43" s="11" t="s">
        <v>73</v>
      </c>
      <c r="H43" s="11" t="s">
        <v>68</v>
      </c>
      <c r="I43" s="11" t="str">
        <f t="shared" si="5"/>
        <v>Masculino</v>
      </c>
      <c r="J43" s="11" t="s">
        <v>345</v>
      </c>
      <c r="K43" s="12">
        <v>9</v>
      </c>
      <c r="L43" s="13">
        <f t="shared" si="7"/>
        <v>49500</v>
      </c>
      <c r="M43" s="14">
        <v>16334</v>
      </c>
      <c r="N43" s="15">
        <v>62</v>
      </c>
      <c r="O43" s="16">
        <f t="shared" si="8"/>
        <v>45026.129234678039</v>
      </c>
      <c r="P43" s="16" t="str">
        <f t="shared" si="6"/>
        <v>SI</v>
      </c>
      <c r="Q43" s="17" t="s">
        <v>15</v>
      </c>
      <c r="R43" s="17"/>
      <c r="S43" s="17"/>
      <c r="T43" s="17"/>
      <c r="U43" s="17"/>
      <c r="V43" s="17"/>
      <c r="W43" s="17"/>
      <c r="X43" s="17"/>
      <c r="Y43" s="17"/>
      <c r="Z43" s="17"/>
      <c r="AA43" s="18">
        <f t="shared" si="9"/>
        <v>13507.83877040341</v>
      </c>
      <c r="AB43" s="18">
        <f t="shared" si="10"/>
        <v>495287.42158145842</v>
      </c>
      <c r="AC43" s="19">
        <v>450261.29234678036</v>
      </c>
    </row>
    <row r="44" spans="2:29" ht="12.95" customHeight="1" x14ac:dyDescent="0.25">
      <c r="B44" s="11" t="s">
        <v>243</v>
      </c>
      <c r="C44" s="12" t="s">
        <v>12</v>
      </c>
      <c r="D44" s="12" t="str">
        <f t="shared" si="4"/>
        <v>Ejecutivo</v>
      </c>
      <c r="E44" s="11" t="s">
        <v>370</v>
      </c>
      <c r="F44" s="11" t="s">
        <v>242</v>
      </c>
      <c r="G44" s="11" t="s">
        <v>70</v>
      </c>
      <c r="H44" s="11" t="s">
        <v>68</v>
      </c>
      <c r="I44" s="11" t="str">
        <f t="shared" si="5"/>
        <v>Masculino</v>
      </c>
      <c r="J44" s="11" t="s">
        <v>345</v>
      </c>
      <c r="K44" s="12">
        <v>9</v>
      </c>
      <c r="L44" s="13">
        <f t="shared" si="7"/>
        <v>49500</v>
      </c>
      <c r="M44" s="14">
        <v>15674</v>
      </c>
      <c r="N44" s="15">
        <v>64</v>
      </c>
      <c r="O44" s="16">
        <f t="shared" si="8"/>
        <v>73562.051219398665</v>
      </c>
      <c r="P44" s="16" t="str">
        <f t="shared" si="6"/>
        <v>SI</v>
      </c>
      <c r="Q44" s="17" t="s">
        <v>15</v>
      </c>
      <c r="R44" s="17"/>
      <c r="S44" s="17"/>
      <c r="T44" s="17"/>
      <c r="U44" s="17"/>
      <c r="V44" s="17"/>
      <c r="W44" s="17"/>
      <c r="X44" s="17"/>
      <c r="Y44" s="17"/>
      <c r="Z44" s="17"/>
      <c r="AA44" s="18">
        <f t="shared" si="9"/>
        <v>22068.615365819598</v>
      </c>
      <c r="AB44" s="18">
        <f t="shared" si="10"/>
        <v>809182.5634133853</v>
      </c>
      <c r="AC44" s="19">
        <v>735620.51219398668</v>
      </c>
    </row>
    <row r="45" spans="2:29" ht="12.95" customHeight="1" x14ac:dyDescent="0.25">
      <c r="B45" s="11" t="s">
        <v>131</v>
      </c>
      <c r="C45" s="12" t="s">
        <v>12</v>
      </c>
      <c r="D45" s="12" t="str">
        <f t="shared" si="4"/>
        <v>Ejecutivo</v>
      </c>
      <c r="E45" s="11" t="s">
        <v>360</v>
      </c>
      <c r="F45" s="11" t="s">
        <v>130</v>
      </c>
      <c r="G45" s="11" t="s">
        <v>70</v>
      </c>
      <c r="H45" s="11" t="s">
        <v>68</v>
      </c>
      <c r="I45" s="11" t="str">
        <f t="shared" si="5"/>
        <v>Masculino</v>
      </c>
      <c r="J45" s="11" t="s">
        <v>63</v>
      </c>
      <c r="K45" s="12">
        <v>1</v>
      </c>
      <c r="L45" s="13">
        <f t="shared" si="7"/>
        <v>0</v>
      </c>
      <c r="M45" s="14">
        <v>16486</v>
      </c>
      <c r="N45" s="15">
        <v>61</v>
      </c>
      <c r="O45" s="16">
        <f t="shared" si="8"/>
        <v>451359.59391879424</v>
      </c>
      <c r="P45" s="16" t="str">
        <f t="shared" si="6"/>
        <v>SI</v>
      </c>
      <c r="Q45" s="17" t="s">
        <v>15</v>
      </c>
      <c r="R45" s="17"/>
      <c r="S45" s="17"/>
      <c r="T45" s="17"/>
      <c r="U45" s="17"/>
      <c r="V45" s="17"/>
      <c r="W45" s="17"/>
      <c r="X45" s="17"/>
      <c r="Y45" s="17"/>
      <c r="Z45" s="17"/>
      <c r="AA45" s="18">
        <f t="shared" si="9"/>
        <v>67703.939087819133</v>
      </c>
      <c r="AB45" s="18">
        <f t="shared" si="10"/>
        <v>2482477.766553368</v>
      </c>
      <c r="AC45" s="19">
        <v>2256797.969593971</v>
      </c>
    </row>
    <row r="46" spans="2:29" ht="12.95" customHeight="1" x14ac:dyDescent="0.25">
      <c r="B46" s="11" t="s">
        <v>84</v>
      </c>
      <c r="C46" s="12" t="s">
        <v>13</v>
      </c>
      <c r="D46" s="12" t="str">
        <f t="shared" si="4"/>
        <v>Trabajador</v>
      </c>
      <c r="E46" s="11" t="s">
        <v>360</v>
      </c>
      <c r="F46" s="11" t="s">
        <v>134</v>
      </c>
      <c r="G46" s="11" t="s">
        <v>36</v>
      </c>
      <c r="H46" s="11" t="s">
        <v>68</v>
      </c>
      <c r="I46" s="11" t="str">
        <f t="shared" si="5"/>
        <v>Masculino</v>
      </c>
      <c r="J46" s="11" t="s">
        <v>63</v>
      </c>
      <c r="K46" s="12">
        <v>6</v>
      </c>
      <c r="L46" s="13">
        <f t="shared" si="7"/>
        <v>33000</v>
      </c>
      <c r="M46" s="14">
        <v>20505</v>
      </c>
      <c r="N46" s="15">
        <v>50</v>
      </c>
      <c r="O46" s="16">
        <f t="shared" si="8"/>
        <v>91000</v>
      </c>
      <c r="P46" s="16" t="str">
        <f t="shared" si="6"/>
        <v>NO</v>
      </c>
      <c r="Q46" s="17">
        <v>13</v>
      </c>
      <c r="R46" s="17"/>
      <c r="S46" s="17"/>
      <c r="T46" s="17"/>
      <c r="U46" s="17"/>
      <c r="V46" s="17"/>
      <c r="W46" s="17"/>
      <c r="X46" s="17"/>
      <c r="Y46" s="17"/>
      <c r="Z46" s="17"/>
      <c r="AA46" s="18">
        <f t="shared" si="9"/>
        <v>13650</v>
      </c>
      <c r="AB46" s="18">
        <f t="shared" si="10"/>
        <v>500500</v>
      </c>
      <c r="AC46" s="19">
        <v>455000</v>
      </c>
    </row>
    <row r="47" spans="2:29" ht="12.95" customHeight="1" x14ac:dyDescent="0.25">
      <c r="B47" s="11" t="s">
        <v>183</v>
      </c>
      <c r="C47" s="12" t="s">
        <v>12</v>
      </c>
      <c r="D47" s="12" t="str">
        <f t="shared" si="4"/>
        <v>Ejecutivo</v>
      </c>
      <c r="E47" s="11" t="s">
        <v>371</v>
      </c>
      <c r="F47" s="11" t="s">
        <v>184</v>
      </c>
      <c r="G47" s="11" t="s">
        <v>67</v>
      </c>
      <c r="H47" s="11" t="s">
        <v>68</v>
      </c>
      <c r="I47" s="11" t="str">
        <f t="shared" si="5"/>
        <v>Masculino</v>
      </c>
      <c r="J47" s="11" t="s">
        <v>181</v>
      </c>
      <c r="K47" s="12">
        <v>5</v>
      </c>
      <c r="L47" s="13">
        <f t="shared" si="7"/>
        <v>0</v>
      </c>
      <c r="M47" s="14">
        <v>20084</v>
      </c>
      <c r="N47" s="15">
        <v>51</v>
      </c>
      <c r="O47" s="16">
        <f t="shared" si="8"/>
        <v>300000</v>
      </c>
      <c r="P47" s="16" t="str">
        <f t="shared" si="6"/>
        <v>NO</v>
      </c>
      <c r="Q47" s="17" t="s">
        <v>15</v>
      </c>
      <c r="R47" s="17"/>
      <c r="S47" s="17"/>
      <c r="T47" s="17"/>
      <c r="U47" s="17"/>
      <c r="V47" s="17"/>
      <c r="W47" s="17"/>
      <c r="X47" s="17"/>
      <c r="Y47" s="17"/>
      <c r="Z47" s="17"/>
      <c r="AA47" s="18">
        <f t="shared" si="9"/>
        <v>45000</v>
      </c>
      <c r="AB47" s="18">
        <f t="shared" si="10"/>
        <v>1650000</v>
      </c>
      <c r="AC47" s="19">
        <v>1500000</v>
      </c>
    </row>
    <row r="48" spans="2:29" ht="12.95" customHeight="1" x14ac:dyDescent="0.25">
      <c r="B48" s="11" t="s">
        <v>326</v>
      </c>
      <c r="C48" s="12" t="s">
        <v>12</v>
      </c>
      <c r="D48" s="12" t="str">
        <f t="shared" si="4"/>
        <v>Ejecutivo</v>
      </c>
      <c r="E48" s="11" t="s">
        <v>372</v>
      </c>
      <c r="F48" s="11" t="s">
        <v>226</v>
      </c>
      <c r="G48" s="11" t="s">
        <v>327</v>
      </c>
      <c r="H48" s="11" t="s">
        <v>1</v>
      </c>
      <c r="I48" s="11" t="str">
        <f t="shared" si="5"/>
        <v>Femenino</v>
      </c>
      <c r="J48" s="11" t="s">
        <v>345</v>
      </c>
      <c r="K48" s="12">
        <v>7</v>
      </c>
      <c r="L48" s="13">
        <f t="shared" si="7"/>
        <v>0</v>
      </c>
      <c r="M48" s="14">
        <v>20235</v>
      </c>
      <c r="N48" s="15">
        <v>51</v>
      </c>
      <c r="O48" s="16">
        <f t="shared" si="8"/>
        <v>800000</v>
      </c>
      <c r="P48" s="16" t="str">
        <f t="shared" si="6"/>
        <v>NO</v>
      </c>
      <c r="Q48" s="17" t="s">
        <v>16</v>
      </c>
      <c r="R48" s="17"/>
      <c r="S48" s="17"/>
      <c r="T48" s="17"/>
      <c r="U48" s="17"/>
      <c r="V48" s="17"/>
      <c r="W48" s="17"/>
      <c r="X48" s="17"/>
      <c r="Y48" s="17"/>
      <c r="Z48" s="17"/>
      <c r="AA48" s="18">
        <f t="shared" si="9"/>
        <v>0</v>
      </c>
      <c r="AB48" s="18">
        <f t="shared" si="10"/>
        <v>8800000</v>
      </c>
      <c r="AC48" s="58">
        <v>8000000</v>
      </c>
    </row>
    <row r="49" spans="2:29" ht="12.95" customHeight="1" x14ac:dyDescent="0.25">
      <c r="B49" s="11" t="s">
        <v>228</v>
      </c>
      <c r="C49" s="12" t="s">
        <v>12</v>
      </c>
      <c r="D49" s="12" t="str">
        <f t="shared" si="4"/>
        <v>Ejecutivo</v>
      </c>
      <c r="E49" s="11" t="s">
        <v>372</v>
      </c>
      <c r="F49" s="11" t="s">
        <v>226</v>
      </c>
      <c r="G49" s="11" t="s">
        <v>73</v>
      </c>
      <c r="H49" s="11" t="s">
        <v>1</v>
      </c>
      <c r="I49" s="11" t="str">
        <f t="shared" si="5"/>
        <v>Femenino</v>
      </c>
      <c r="J49" s="11" t="s">
        <v>345</v>
      </c>
      <c r="K49" s="12">
        <v>7</v>
      </c>
      <c r="L49" s="13">
        <f t="shared" si="7"/>
        <v>38500</v>
      </c>
      <c r="M49" s="14">
        <v>22969</v>
      </c>
      <c r="N49" s="15">
        <v>44</v>
      </c>
      <c r="O49" s="16">
        <f t="shared" si="8"/>
        <v>90000</v>
      </c>
      <c r="P49" s="16" t="str">
        <f t="shared" si="6"/>
        <v>NO</v>
      </c>
      <c r="Q49" s="17" t="s">
        <v>15</v>
      </c>
      <c r="R49" s="17"/>
      <c r="S49" s="17"/>
      <c r="T49" s="17"/>
      <c r="U49" s="17"/>
      <c r="V49" s="17"/>
      <c r="W49" s="17"/>
      <c r="X49" s="17"/>
      <c r="Y49" s="17"/>
      <c r="Z49" s="17"/>
      <c r="AA49" s="18">
        <f t="shared" si="9"/>
        <v>27000</v>
      </c>
      <c r="AB49" s="18">
        <f t="shared" si="10"/>
        <v>945000</v>
      </c>
      <c r="AC49" s="19">
        <v>900000</v>
      </c>
    </row>
    <row r="50" spans="2:29" ht="12.95" customHeight="1" x14ac:dyDescent="0.25">
      <c r="B50" s="11" t="s">
        <v>207</v>
      </c>
      <c r="C50" s="12" t="s">
        <v>12</v>
      </c>
      <c r="D50" s="12" t="str">
        <f t="shared" si="4"/>
        <v>Ejecutivo</v>
      </c>
      <c r="E50" s="11" t="s">
        <v>369</v>
      </c>
      <c r="F50" s="11" t="s">
        <v>351</v>
      </c>
      <c r="G50" s="11" t="s">
        <v>350</v>
      </c>
      <c r="H50" s="11" t="s">
        <v>68</v>
      </c>
      <c r="I50" s="11" t="str">
        <f t="shared" si="5"/>
        <v>Masculino</v>
      </c>
      <c r="J50" s="11" t="s">
        <v>345</v>
      </c>
      <c r="K50" s="12">
        <v>7</v>
      </c>
      <c r="L50" s="13">
        <f t="shared" si="7"/>
        <v>0</v>
      </c>
      <c r="M50" s="14">
        <v>22311</v>
      </c>
      <c r="N50" s="15">
        <v>45</v>
      </c>
      <c r="O50" s="16">
        <f t="shared" si="8"/>
        <v>150000</v>
      </c>
      <c r="P50" s="16" t="str">
        <f t="shared" si="6"/>
        <v>NO</v>
      </c>
      <c r="Q50" s="17" t="s">
        <v>15</v>
      </c>
      <c r="R50" s="17"/>
      <c r="S50" s="17"/>
      <c r="T50" s="17"/>
      <c r="U50" s="17"/>
      <c r="V50" s="17"/>
      <c r="W50" s="17"/>
      <c r="X50" s="17"/>
      <c r="Y50" s="17"/>
      <c r="Z50" s="17"/>
      <c r="AA50" s="18">
        <f t="shared" si="9"/>
        <v>45000</v>
      </c>
      <c r="AB50" s="18">
        <f t="shared" si="10"/>
        <v>1575000</v>
      </c>
      <c r="AC50" s="19">
        <v>1500000</v>
      </c>
    </row>
    <row r="51" spans="2:29" ht="12.95" customHeight="1" x14ac:dyDescent="0.25">
      <c r="B51" s="11" t="s">
        <v>112</v>
      </c>
      <c r="C51" s="12" t="s">
        <v>13</v>
      </c>
      <c r="D51" s="12" t="str">
        <f t="shared" si="4"/>
        <v>Trabajador</v>
      </c>
      <c r="E51" s="11" t="s">
        <v>358</v>
      </c>
      <c r="F51" s="11" t="s">
        <v>104</v>
      </c>
      <c r="G51" s="11" t="s">
        <v>111</v>
      </c>
      <c r="H51" s="11" t="s">
        <v>68</v>
      </c>
      <c r="I51" s="11" t="str">
        <f t="shared" si="5"/>
        <v>Masculino</v>
      </c>
      <c r="J51" s="11" t="s">
        <v>63</v>
      </c>
      <c r="K51" s="12">
        <v>1</v>
      </c>
      <c r="L51" s="13">
        <f t="shared" si="7"/>
        <v>0</v>
      </c>
      <c r="M51" s="14">
        <v>14929</v>
      </c>
      <c r="N51" s="15">
        <v>66</v>
      </c>
      <c r="O51" s="16">
        <f t="shared" si="8"/>
        <v>248795.96971319025</v>
      </c>
      <c r="P51" s="16" t="str">
        <f t="shared" si="6"/>
        <v>SI</v>
      </c>
      <c r="Q51" s="17">
        <v>5</v>
      </c>
      <c r="R51" s="17"/>
      <c r="S51" s="17"/>
      <c r="T51" s="17"/>
      <c r="U51" s="17"/>
      <c r="V51" s="17"/>
      <c r="W51" s="17"/>
      <c r="X51" s="17"/>
      <c r="Y51" s="17"/>
      <c r="Z51" s="17"/>
      <c r="AA51" s="18">
        <f t="shared" si="9"/>
        <v>37319.395456978535</v>
      </c>
      <c r="AB51" s="18">
        <f t="shared" si="10"/>
        <v>1368377.8334225463</v>
      </c>
      <c r="AC51" s="19">
        <v>1243979.8485659512</v>
      </c>
    </row>
    <row r="52" spans="2:29" ht="12.95" customHeight="1" x14ac:dyDescent="0.25">
      <c r="B52" s="11" t="s">
        <v>298</v>
      </c>
      <c r="C52" s="12" t="s">
        <v>13</v>
      </c>
      <c r="D52" s="12" t="str">
        <f t="shared" si="4"/>
        <v>Trabajador</v>
      </c>
      <c r="E52" s="11" t="s">
        <v>370</v>
      </c>
      <c r="F52" s="11" t="s">
        <v>247</v>
      </c>
      <c r="G52" s="11" t="s">
        <v>34</v>
      </c>
      <c r="H52" s="11" t="s">
        <v>68</v>
      </c>
      <c r="I52" s="11" t="str">
        <f t="shared" si="5"/>
        <v>Masculino</v>
      </c>
      <c r="J52" s="11" t="s">
        <v>345</v>
      </c>
      <c r="K52" s="12">
        <v>2</v>
      </c>
      <c r="L52" s="13">
        <f t="shared" si="7"/>
        <v>11000</v>
      </c>
      <c r="M52" s="14">
        <v>16562</v>
      </c>
      <c r="N52" s="15">
        <v>61</v>
      </c>
      <c r="O52" s="16">
        <f t="shared" si="8"/>
        <v>45967.003282536331</v>
      </c>
      <c r="P52" s="16" t="str">
        <f t="shared" si="6"/>
        <v>SI</v>
      </c>
      <c r="Q52" s="17">
        <v>13</v>
      </c>
      <c r="R52" s="17"/>
      <c r="S52" s="17"/>
      <c r="T52" s="17"/>
      <c r="U52" s="17"/>
      <c r="V52" s="17"/>
      <c r="W52" s="17"/>
      <c r="X52" s="17"/>
      <c r="Y52" s="17"/>
      <c r="Z52" s="17"/>
      <c r="AA52" s="18">
        <f t="shared" si="9"/>
        <v>13790.100984760898</v>
      </c>
      <c r="AB52" s="18">
        <f t="shared" si="10"/>
        <v>505637.03610789962</v>
      </c>
      <c r="AC52" s="19">
        <v>459670.03282536328</v>
      </c>
    </row>
    <row r="53" spans="2:29" ht="12.95" customHeight="1" x14ac:dyDescent="0.25">
      <c r="B53" s="11" t="s">
        <v>33</v>
      </c>
      <c r="C53" s="12" t="s">
        <v>13</v>
      </c>
      <c r="D53" s="12" t="str">
        <f t="shared" si="4"/>
        <v>Trabajador</v>
      </c>
      <c r="E53" s="11" t="s">
        <v>371</v>
      </c>
      <c r="F53" s="11" t="s">
        <v>31</v>
      </c>
      <c r="G53" s="11" t="s">
        <v>35</v>
      </c>
      <c r="H53" s="11" t="s">
        <v>68</v>
      </c>
      <c r="I53" s="11" t="str">
        <f t="shared" si="5"/>
        <v>Masculino</v>
      </c>
      <c r="J53" s="11" t="s">
        <v>63</v>
      </c>
      <c r="K53" s="12">
        <v>4</v>
      </c>
      <c r="L53" s="13">
        <f t="shared" si="7"/>
        <v>0</v>
      </c>
      <c r="M53" s="14">
        <v>15732</v>
      </c>
      <c r="N53" s="15">
        <v>63</v>
      </c>
      <c r="O53" s="16">
        <f t="shared" si="8"/>
        <v>269567.20505033172</v>
      </c>
      <c r="P53" s="16" t="str">
        <f t="shared" si="6"/>
        <v>SI</v>
      </c>
      <c r="Q53" s="17">
        <v>8</v>
      </c>
      <c r="R53" s="17"/>
      <c r="S53" s="17"/>
      <c r="T53" s="17"/>
      <c r="U53" s="17"/>
      <c r="V53" s="17"/>
      <c r="W53" s="17"/>
      <c r="X53" s="17"/>
      <c r="Y53" s="17"/>
      <c r="Z53" s="17"/>
      <c r="AA53" s="18">
        <f t="shared" si="9"/>
        <v>40435.080757549753</v>
      </c>
      <c r="AB53" s="18">
        <f t="shared" si="10"/>
        <v>1482619.6277768242</v>
      </c>
      <c r="AC53" s="19">
        <v>1347836.0252516584</v>
      </c>
    </row>
    <row r="54" spans="2:29" ht="12.95" customHeight="1" x14ac:dyDescent="0.25">
      <c r="B54" s="11" t="s">
        <v>85</v>
      </c>
      <c r="C54" s="12" t="s">
        <v>13</v>
      </c>
      <c r="D54" s="12" t="str">
        <f t="shared" si="4"/>
        <v>Trabajador</v>
      </c>
      <c r="E54" s="11" t="s">
        <v>360</v>
      </c>
      <c r="F54" s="11" t="s">
        <v>134</v>
      </c>
      <c r="G54" s="11" t="s">
        <v>36</v>
      </c>
      <c r="H54" s="11" t="s">
        <v>68</v>
      </c>
      <c r="I54" s="11" t="str">
        <f t="shared" si="5"/>
        <v>Masculino</v>
      </c>
      <c r="J54" s="11" t="s">
        <v>63</v>
      </c>
      <c r="K54" s="12">
        <v>6</v>
      </c>
      <c r="L54" s="13">
        <f t="shared" si="7"/>
        <v>33000</v>
      </c>
      <c r="M54" s="14">
        <v>22417</v>
      </c>
      <c r="N54" s="15">
        <v>45</v>
      </c>
      <c r="O54" s="16">
        <f t="shared" si="8"/>
        <v>105000</v>
      </c>
      <c r="P54" s="16" t="str">
        <f t="shared" si="6"/>
        <v>NO</v>
      </c>
      <c r="Q54" s="17">
        <v>3</v>
      </c>
      <c r="R54" s="17"/>
      <c r="S54" s="17"/>
      <c r="T54" s="17"/>
      <c r="U54" s="17"/>
      <c r="V54" s="17"/>
      <c r="W54" s="17"/>
      <c r="X54" s="17"/>
      <c r="Y54" s="17"/>
      <c r="Z54" s="17"/>
      <c r="AA54" s="18">
        <f t="shared" si="9"/>
        <v>15750</v>
      </c>
      <c r="AB54" s="18">
        <f t="shared" si="10"/>
        <v>551250</v>
      </c>
      <c r="AC54" s="19">
        <v>525000</v>
      </c>
    </row>
    <row r="55" spans="2:29" ht="12.95" customHeight="1" x14ac:dyDescent="0.25">
      <c r="B55" s="11" t="s">
        <v>132</v>
      </c>
      <c r="C55" s="12" t="s">
        <v>12</v>
      </c>
      <c r="D55" s="12" t="str">
        <f t="shared" si="4"/>
        <v>Ejecutivo</v>
      </c>
      <c r="E55" s="11" t="s">
        <v>360</v>
      </c>
      <c r="F55" s="11" t="s">
        <v>133</v>
      </c>
      <c r="G55" s="11" t="s">
        <v>70</v>
      </c>
      <c r="H55" s="11" t="s">
        <v>68</v>
      </c>
      <c r="I55" s="11" t="str">
        <f t="shared" si="5"/>
        <v>Masculino</v>
      </c>
      <c r="J55" s="11" t="s">
        <v>63</v>
      </c>
      <c r="K55" s="12">
        <v>7</v>
      </c>
      <c r="L55" s="13">
        <f t="shared" si="7"/>
        <v>0</v>
      </c>
      <c r="M55" s="14">
        <v>17095</v>
      </c>
      <c r="N55" s="15">
        <v>60</v>
      </c>
      <c r="O55" s="16">
        <f t="shared" si="8"/>
        <v>349595.14341625245</v>
      </c>
      <c r="P55" s="16" t="str">
        <f t="shared" si="6"/>
        <v>NO</v>
      </c>
      <c r="Q55" s="17" t="s">
        <v>15</v>
      </c>
      <c r="R55" s="17"/>
      <c r="S55" s="17"/>
      <c r="T55" s="17"/>
      <c r="U55" s="17"/>
      <c r="V55" s="17"/>
      <c r="W55" s="17"/>
      <c r="X55" s="17"/>
      <c r="Y55" s="17"/>
      <c r="Z55" s="17"/>
      <c r="AA55" s="18">
        <f t="shared" si="9"/>
        <v>52439.271512437866</v>
      </c>
      <c r="AB55" s="18">
        <f t="shared" si="10"/>
        <v>1922773.2887893885</v>
      </c>
      <c r="AC55" s="19">
        <v>1747975.7170812623</v>
      </c>
    </row>
    <row r="56" spans="2:29" ht="12.95" customHeight="1" x14ac:dyDescent="0.25">
      <c r="B56" s="11" t="s">
        <v>86</v>
      </c>
      <c r="C56" s="12" t="s">
        <v>13</v>
      </c>
      <c r="D56" s="12" t="str">
        <f t="shared" si="4"/>
        <v>Trabajador</v>
      </c>
      <c r="E56" s="11" t="s">
        <v>360</v>
      </c>
      <c r="F56" s="11" t="s">
        <v>139</v>
      </c>
      <c r="G56" s="11" t="s">
        <v>38</v>
      </c>
      <c r="H56" s="11" t="s">
        <v>68</v>
      </c>
      <c r="I56" s="11" t="str">
        <f t="shared" si="5"/>
        <v>Masculino</v>
      </c>
      <c r="J56" s="11" t="s">
        <v>63</v>
      </c>
      <c r="K56" s="12">
        <v>9</v>
      </c>
      <c r="L56" s="13">
        <f t="shared" si="7"/>
        <v>49500</v>
      </c>
      <c r="M56" s="14">
        <v>19709</v>
      </c>
      <c r="N56" s="15">
        <v>52</v>
      </c>
      <c r="O56" s="16">
        <f t="shared" si="8"/>
        <v>94000</v>
      </c>
      <c r="P56" s="16" t="str">
        <f t="shared" si="6"/>
        <v>NO</v>
      </c>
      <c r="Q56" s="17">
        <v>8</v>
      </c>
      <c r="R56" s="17"/>
      <c r="S56" s="17"/>
      <c r="T56" s="17"/>
      <c r="U56" s="17"/>
      <c r="V56" s="17"/>
      <c r="W56" s="17"/>
      <c r="X56" s="17"/>
      <c r="Y56" s="17"/>
      <c r="Z56" s="17"/>
      <c r="AA56" s="18">
        <f t="shared" si="9"/>
        <v>14100</v>
      </c>
      <c r="AB56" s="18">
        <f t="shared" si="10"/>
        <v>517000</v>
      </c>
      <c r="AC56" s="19">
        <v>470000</v>
      </c>
    </row>
    <row r="57" spans="2:29" ht="12.95" customHeight="1" x14ac:dyDescent="0.25">
      <c r="B57" s="11" t="s">
        <v>80</v>
      </c>
      <c r="C57" s="12" t="s">
        <v>13</v>
      </c>
      <c r="D57" s="12" t="str">
        <f t="shared" si="4"/>
        <v>Trabajador</v>
      </c>
      <c r="E57" s="11" t="s">
        <v>371</v>
      </c>
      <c r="F57" s="11" t="s">
        <v>107</v>
      </c>
      <c r="G57" s="11" t="s">
        <v>81</v>
      </c>
      <c r="H57" s="11" t="s">
        <v>68</v>
      </c>
      <c r="I57" s="11" t="str">
        <f t="shared" si="5"/>
        <v>Masculino</v>
      </c>
      <c r="J57" s="11" t="s">
        <v>181</v>
      </c>
      <c r="K57" s="12">
        <v>1</v>
      </c>
      <c r="L57" s="13">
        <f t="shared" si="7"/>
        <v>0</v>
      </c>
      <c r="M57" s="14">
        <v>17055</v>
      </c>
      <c r="N57" s="15">
        <v>60</v>
      </c>
      <c r="O57" s="16">
        <f t="shared" si="8"/>
        <v>345581.60805594706</v>
      </c>
      <c r="P57" s="16" t="str">
        <f t="shared" si="6"/>
        <v>NO</v>
      </c>
      <c r="Q57" s="17">
        <v>8</v>
      </c>
      <c r="R57" s="17"/>
      <c r="S57" s="17"/>
      <c r="T57" s="17"/>
      <c r="U57" s="17"/>
      <c r="V57" s="17"/>
      <c r="W57" s="17"/>
      <c r="X57" s="17"/>
      <c r="Y57" s="17"/>
      <c r="Z57" s="17"/>
      <c r="AA57" s="18">
        <f t="shared" si="9"/>
        <v>51837.24120839205</v>
      </c>
      <c r="AB57" s="18">
        <f t="shared" si="10"/>
        <v>1900698.8443077086</v>
      </c>
      <c r="AC57" s="19">
        <v>1727908.0402797351</v>
      </c>
    </row>
    <row r="58" spans="2:29" ht="12.95" customHeight="1" x14ac:dyDescent="0.25">
      <c r="B58" s="11" t="s">
        <v>147</v>
      </c>
      <c r="C58" s="12" t="s">
        <v>12</v>
      </c>
      <c r="D58" s="12" t="str">
        <f t="shared" si="4"/>
        <v>Ejecutivo</v>
      </c>
      <c r="E58" s="11" t="s">
        <v>358</v>
      </c>
      <c r="F58" s="11" t="s">
        <v>148</v>
      </c>
      <c r="G58" s="11" t="s">
        <v>145</v>
      </c>
      <c r="H58" s="11" t="s">
        <v>68</v>
      </c>
      <c r="I58" s="11" t="str">
        <f t="shared" si="5"/>
        <v>Masculino</v>
      </c>
      <c r="J58" s="11" t="s">
        <v>63</v>
      </c>
      <c r="K58" s="12">
        <v>4</v>
      </c>
      <c r="L58" s="13">
        <f t="shared" si="7"/>
        <v>22000</v>
      </c>
      <c r="M58" s="14">
        <v>16392</v>
      </c>
      <c r="N58" s="15">
        <v>62</v>
      </c>
      <c r="O58" s="16">
        <f t="shared" si="8"/>
        <v>152392.16360258646</v>
      </c>
      <c r="P58" s="16" t="str">
        <f t="shared" si="6"/>
        <v>SI</v>
      </c>
      <c r="Q58" s="17" t="s">
        <v>15</v>
      </c>
      <c r="R58" s="17"/>
      <c r="S58" s="17"/>
      <c r="T58" s="17"/>
      <c r="U58" s="17"/>
      <c r="V58" s="17"/>
      <c r="W58" s="17"/>
      <c r="X58" s="17"/>
      <c r="Y58" s="17"/>
      <c r="Z58" s="17"/>
      <c r="AA58" s="18">
        <f t="shared" si="9"/>
        <v>22858.824540387966</v>
      </c>
      <c r="AB58" s="18">
        <f t="shared" si="10"/>
        <v>838156.89981422538</v>
      </c>
      <c r="AC58" s="19">
        <v>761960.8180129322</v>
      </c>
    </row>
    <row r="59" spans="2:29" ht="12.95" customHeight="1" x14ac:dyDescent="0.25">
      <c r="B59" s="11" t="s">
        <v>144</v>
      </c>
      <c r="C59" s="12" t="s">
        <v>12</v>
      </c>
      <c r="D59" s="12" t="str">
        <f t="shared" si="4"/>
        <v>Ejecutivo</v>
      </c>
      <c r="E59" s="11" t="s">
        <v>360</v>
      </c>
      <c r="F59" s="11" t="s">
        <v>143</v>
      </c>
      <c r="G59" s="11" t="s">
        <v>71</v>
      </c>
      <c r="H59" s="11" t="s">
        <v>68</v>
      </c>
      <c r="I59" s="11" t="str">
        <f t="shared" si="5"/>
        <v>Masculino</v>
      </c>
      <c r="J59" s="11" t="s">
        <v>63</v>
      </c>
      <c r="K59" s="12">
        <v>5</v>
      </c>
      <c r="L59" s="13">
        <f t="shared" si="7"/>
        <v>0</v>
      </c>
      <c r="M59" s="14">
        <v>22340</v>
      </c>
      <c r="N59" s="15">
        <v>45</v>
      </c>
      <c r="O59" s="16">
        <f t="shared" si="8"/>
        <v>300000</v>
      </c>
      <c r="P59" s="16" t="str">
        <f t="shared" si="6"/>
        <v>NO</v>
      </c>
      <c r="Q59" s="17" t="s">
        <v>15</v>
      </c>
      <c r="R59" s="17"/>
      <c r="S59" s="17"/>
      <c r="T59" s="17"/>
      <c r="U59" s="17"/>
      <c r="V59" s="17"/>
      <c r="W59" s="17"/>
      <c r="X59" s="17"/>
      <c r="Y59" s="17"/>
      <c r="Z59" s="17"/>
      <c r="AA59" s="18">
        <f t="shared" si="9"/>
        <v>45000</v>
      </c>
      <c r="AB59" s="18">
        <f t="shared" si="10"/>
        <v>1575000</v>
      </c>
      <c r="AC59" s="19">
        <v>1500000</v>
      </c>
    </row>
    <row r="60" spans="2:29" ht="12.95" customHeight="1" x14ac:dyDescent="0.25">
      <c r="B60" s="11" t="s">
        <v>88</v>
      </c>
      <c r="C60" s="12" t="s">
        <v>13</v>
      </c>
      <c r="D60" s="12" t="str">
        <f t="shared" si="4"/>
        <v>Trabajador</v>
      </c>
      <c r="E60" s="11" t="s">
        <v>360</v>
      </c>
      <c r="F60" s="11" t="s">
        <v>140</v>
      </c>
      <c r="G60" s="11" t="s">
        <v>36</v>
      </c>
      <c r="H60" s="11" t="s">
        <v>68</v>
      </c>
      <c r="I60" s="11" t="str">
        <f t="shared" si="5"/>
        <v>Masculino</v>
      </c>
      <c r="J60" s="11" t="s">
        <v>63</v>
      </c>
      <c r="K60" s="12">
        <v>4</v>
      </c>
      <c r="L60" s="13">
        <f t="shared" si="7"/>
        <v>22000</v>
      </c>
      <c r="M60" s="14">
        <v>20234</v>
      </c>
      <c r="N60" s="15">
        <v>51</v>
      </c>
      <c r="O60" s="16">
        <f t="shared" si="8"/>
        <v>92000</v>
      </c>
      <c r="P60" s="16" t="str">
        <f t="shared" si="6"/>
        <v>NO</v>
      </c>
      <c r="Q60" s="17">
        <v>3</v>
      </c>
      <c r="R60" s="17"/>
      <c r="S60" s="17"/>
      <c r="T60" s="17"/>
      <c r="U60" s="17"/>
      <c r="V60" s="17"/>
      <c r="W60" s="17"/>
      <c r="X60" s="17"/>
      <c r="Y60" s="17"/>
      <c r="Z60" s="17"/>
      <c r="AA60" s="18">
        <f t="shared" si="9"/>
        <v>13800</v>
      </c>
      <c r="AB60" s="18">
        <f t="shared" si="10"/>
        <v>506000</v>
      </c>
      <c r="AC60" s="19">
        <v>460000</v>
      </c>
    </row>
    <row r="61" spans="2:29" ht="12.95" customHeight="1" x14ac:dyDescent="0.25">
      <c r="B61" s="11" t="s">
        <v>95</v>
      </c>
      <c r="C61" s="12" t="s">
        <v>12</v>
      </c>
      <c r="D61" s="12" t="str">
        <f t="shared" si="4"/>
        <v>Ejecutivo</v>
      </c>
      <c r="E61" s="11" t="s">
        <v>373</v>
      </c>
      <c r="F61" s="11" t="s">
        <v>96</v>
      </c>
      <c r="G61" s="11" t="s">
        <v>70</v>
      </c>
      <c r="H61" s="11" t="s">
        <v>68</v>
      </c>
      <c r="I61" s="11" t="str">
        <f t="shared" si="5"/>
        <v>Masculino</v>
      </c>
      <c r="J61" s="11" t="s">
        <v>69</v>
      </c>
      <c r="K61" s="12">
        <v>4</v>
      </c>
      <c r="L61" s="13">
        <f t="shared" si="7"/>
        <v>0</v>
      </c>
      <c r="M61" s="14">
        <v>17013</v>
      </c>
      <c r="N61" s="15">
        <v>60</v>
      </c>
      <c r="O61" s="16">
        <f t="shared" si="8"/>
        <v>497046.49836100475</v>
      </c>
      <c r="P61" s="16" t="str">
        <f t="shared" si="6"/>
        <v>NO</v>
      </c>
      <c r="Q61" s="17" t="s">
        <v>15</v>
      </c>
      <c r="R61" s="17"/>
      <c r="S61" s="17"/>
      <c r="T61" s="17"/>
      <c r="U61" s="17"/>
      <c r="V61" s="17"/>
      <c r="W61" s="17"/>
      <c r="X61" s="17"/>
      <c r="Y61" s="17"/>
      <c r="Z61" s="17"/>
      <c r="AA61" s="18">
        <f t="shared" si="9"/>
        <v>74556.974754150709</v>
      </c>
      <c r="AB61" s="18">
        <f t="shared" si="10"/>
        <v>2733755.7409855258</v>
      </c>
      <c r="AC61" s="19">
        <v>2485232.4918050235</v>
      </c>
    </row>
    <row r="62" spans="2:29" ht="12.95" customHeight="1" x14ac:dyDescent="0.25">
      <c r="B62" s="11" t="s">
        <v>191</v>
      </c>
      <c r="C62" s="12" t="s">
        <v>13</v>
      </c>
      <c r="D62" s="12" t="str">
        <f t="shared" si="4"/>
        <v>Trabajador</v>
      </c>
      <c r="E62" s="11" t="s">
        <v>371</v>
      </c>
      <c r="F62" s="11" t="s">
        <v>190</v>
      </c>
      <c r="G62" s="11" t="s">
        <v>82</v>
      </c>
      <c r="H62" s="11" t="s">
        <v>68</v>
      </c>
      <c r="I62" s="11" t="str">
        <f t="shared" si="5"/>
        <v>Masculino</v>
      </c>
      <c r="J62" s="11" t="s">
        <v>181</v>
      </c>
      <c r="K62" s="12">
        <v>0</v>
      </c>
      <c r="L62" s="13">
        <f t="shared" si="7"/>
        <v>0</v>
      </c>
      <c r="M62" s="14">
        <v>17778</v>
      </c>
      <c r="N62" s="15">
        <v>58</v>
      </c>
      <c r="O62" s="16">
        <f t="shared" si="8"/>
        <v>97740.22708308007</v>
      </c>
      <c r="P62" s="16" t="str">
        <f t="shared" si="6"/>
        <v>NO</v>
      </c>
      <c r="Q62" s="17">
        <v>14</v>
      </c>
      <c r="R62" s="17"/>
      <c r="S62" s="17"/>
      <c r="T62" s="17"/>
      <c r="U62" s="17"/>
      <c r="V62" s="17"/>
      <c r="W62" s="17"/>
      <c r="X62" s="17"/>
      <c r="Y62" s="17"/>
      <c r="Z62" s="17"/>
      <c r="AA62" s="18">
        <f t="shared" si="9"/>
        <v>14661.034062462009</v>
      </c>
      <c r="AB62" s="18">
        <f t="shared" si="10"/>
        <v>537571.24895694037</v>
      </c>
      <c r="AC62" s="19">
        <v>488701.13541540032</v>
      </c>
    </row>
    <row r="63" spans="2:29" ht="12.95" customHeight="1" x14ac:dyDescent="0.25">
      <c r="B63" s="11" t="s">
        <v>227</v>
      </c>
      <c r="C63" s="12" t="s">
        <v>12</v>
      </c>
      <c r="D63" s="12" t="str">
        <f t="shared" si="4"/>
        <v>Ejecutivo</v>
      </c>
      <c r="E63" s="11" t="s">
        <v>372</v>
      </c>
      <c r="F63" s="11" t="s">
        <v>226</v>
      </c>
      <c r="G63" s="11" t="s">
        <v>73</v>
      </c>
      <c r="H63" s="11" t="s">
        <v>68</v>
      </c>
      <c r="I63" s="11" t="str">
        <f t="shared" si="5"/>
        <v>Masculino</v>
      </c>
      <c r="J63" s="11" t="s">
        <v>345</v>
      </c>
      <c r="K63" s="12">
        <v>7</v>
      </c>
      <c r="L63" s="13">
        <f t="shared" si="7"/>
        <v>38500</v>
      </c>
      <c r="M63" s="14">
        <v>15706</v>
      </c>
      <c r="N63" s="15">
        <v>63</v>
      </c>
      <c r="O63" s="16">
        <f t="shared" si="8"/>
        <v>53693.350197436164</v>
      </c>
      <c r="P63" s="16" t="str">
        <f t="shared" si="6"/>
        <v>SI</v>
      </c>
      <c r="Q63" s="17" t="s">
        <v>15</v>
      </c>
      <c r="R63" s="17"/>
      <c r="S63" s="17"/>
      <c r="T63" s="17"/>
      <c r="U63" s="17"/>
      <c r="V63" s="17"/>
      <c r="W63" s="17"/>
      <c r="X63" s="17"/>
      <c r="Y63" s="17"/>
      <c r="Z63" s="17"/>
      <c r="AA63" s="18">
        <f t="shared" si="9"/>
        <v>16108.005059230847</v>
      </c>
      <c r="AB63" s="18">
        <f t="shared" si="10"/>
        <v>590626.85217179777</v>
      </c>
      <c r="AC63" s="19">
        <v>536933.5019743616</v>
      </c>
    </row>
    <row r="64" spans="2:29" ht="12.95" customHeight="1" x14ac:dyDescent="0.25">
      <c r="B64" s="11" t="s">
        <v>117</v>
      </c>
      <c r="C64" s="12" t="s">
        <v>13</v>
      </c>
      <c r="D64" s="12" t="str">
        <f t="shared" si="4"/>
        <v>Trabajador</v>
      </c>
      <c r="E64" s="11" t="s">
        <v>358</v>
      </c>
      <c r="F64" s="11" t="s">
        <v>53</v>
      </c>
      <c r="G64" s="11" t="s">
        <v>118</v>
      </c>
      <c r="H64" s="11" t="s">
        <v>68</v>
      </c>
      <c r="I64" s="11" t="str">
        <f t="shared" si="5"/>
        <v>Masculino</v>
      </c>
      <c r="J64" s="11" t="s">
        <v>63</v>
      </c>
      <c r="K64" s="12">
        <v>0</v>
      </c>
      <c r="L64" s="13">
        <f t="shared" si="7"/>
        <v>0</v>
      </c>
      <c r="M64" s="14">
        <v>18873</v>
      </c>
      <c r="N64" s="15">
        <v>55</v>
      </c>
      <c r="O64" s="16">
        <f t="shared" si="8"/>
        <v>404148.68927185377</v>
      </c>
      <c r="P64" s="16" t="str">
        <f t="shared" si="6"/>
        <v>NO</v>
      </c>
      <c r="Q64" s="17">
        <v>7</v>
      </c>
      <c r="R64" s="17"/>
      <c r="S64" s="17"/>
      <c r="T64" s="17"/>
      <c r="U64" s="17"/>
      <c r="V64" s="17"/>
      <c r="W64" s="17"/>
      <c r="X64" s="17"/>
      <c r="Y64" s="17"/>
      <c r="Z64" s="17"/>
      <c r="AA64" s="18">
        <f t="shared" si="9"/>
        <v>60622.303390778055</v>
      </c>
      <c r="AB64" s="18">
        <f t="shared" si="10"/>
        <v>2222817.7909951955</v>
      </c>
      <c r="AC64" s="19">
        <v>2020743.4463592686</v>
      </c>
    </row>
    <row r="65" spans="2:29" ht="12.95" customHeight="1" x14ac:dyDescent="0.25">
      <c r="B65" s="11" t="s">
        <v>282</v>
      </c>
      <c r="C65" s="12" t="s">
        <v>13</v>
      </c>
      <c r="D65" s="12" t="str">
        <f t="shared" si="4"/>
        <v>Trabajador</v>
      </c>
      <c r="E65" s="11" t="s">
        <v>359</v>
      </c>
      <c r="F65" s="11" t="s">
        <v>225</v>
      </c>
      <c r="G65" s="11" t="s">
        <v>264</v>
      </c>
      <c r="H65" s="11" t="s">
        <v>68</v>
      </c>
      <c r="I65" s="11" t="str">
        <f t="shared" si="5"/>
        <v>Masculino</v>
      </c>
      <c r="J65" s="11" t="s">
        <v>345</v>
      </c>
      <c r="K65" s="12">
        <v>4</v>
      </c>
      <c r="L65" s="13">
        <f t="shared" si="7"/>
        <v>0</v>
      </c>
      <c r="M65" s="14">
        <v>16346</v>
      </c>
      <c r="N65" s="15">
        <v>62</v>
      </c>
      <c r="O65" s="16">
        <f t="shared" si="8"/>
        <v>184942.02714547043</v>
      </c>
      <c r="P65" s="16" t="str">
        <f t="shared" si="6"/>
        <v>SI</v>
      </c>
      <c r="Q65" s="17">
        <v>7</v>
      </c>
      <c r="R65" s="17"/>
      <c r="S65" s="17"/>
      <c r="T65" s="17"/>
      <c r="U65" s="17"/>
      <c r="V65" s="17"/>
      <c r="W65" s="17"/>
      <c r="X65" s="17"/>
      <c r="Y65" s="17"/>
      <c r="Z65" s="17"/>
      <c r="AA65" s="18">
        <f t="shared" si="9"/>
        <v>55482.608143641126</v>
      </c>
      <c r="AB65" s="18">
        <f t="shared" si="10"/>
        <v>2034362.2986001747</v>
      </c>
      <c r="AC65" s="19">
        <v>1849420.2714547042</v>
      </c>
    </row>
    <row r="66" spans="2:29" ht="12.95" customHeight="1" x14ac:dyDescent="0.25">
      <c r="B66" s="11" t="s">
        <v>279</v>
      </c>
      <c r="C66" s="12" t="s">
        <v>13</v>
      </c>
      <c r="D66" s="12" t="str">
        <f t="shared" si="4"/>
        <v>Trabajador</v>
      </c>
      <c r="E66" s="11" t="s">
        <v>366</v>
      </c>
      <c r="F66" s="11" t="s">
        <v>218</v>
      </c>
      <c r="G66" s="11" t="s">
        <v>155</v>
      </c>
      <c r="H66" s="11" t="s">
        <v>1</v>
      </c>
      <c r="I66" s="11" t="str">
        <f t="shared" si="5"/>
        <v>Femenino</v>
      </c>
      <c r="J66" s="11" t="s">
        <v>345</v>
      </c>
      <c r="K66" s="12">
        <v>7</v>
      </c>
      <c r="L66" s="13">
        <f t="shared" si="7"/>
        <v>38500</v>
      </c>
      <c r="M66" s="14">
        <v>15546</v>
      </c>
      <c r="N66" s="15">
        <v>64</v>
      </c>
      <c r="O66" s="16">
        <f t="shared" si="8"/>
        <v>81914.684890087228</v>
      </c>
      <c r="P66" s="16" t="str">
        <f t="shared" si="6"/>
        <v>SI</v>
      </c>
      <c r="Q66" s="17">
        <v>14</v>
      </c>
      <c r="R66" s="17"/>
      <c r="S66" s="17"/>
      <c r="T66" s="17"/>
      <c r="U66" s="17"/>
      <c r="V66" s="17"/>
      <c r="W66" s="17"/>
      <c r="X66" s="17"/>
      <c r="Y66" s="17"/>
      <c r="Z66" s="17"/>
      <c r="AA66" s="18">
        <f t="shared" si="9"/>
        <v>24574.405467026165</v>
      </c>
      <c r="AB66" s="18">
        <f t="shared" si="10"/>
        <v>901061.53379095939</v>
      </c>
      <c r="AC66" s="19">
        <v>819146.84890087217</v>
      </c>
    </row>
    <row r="67" spans="2:29" ht="12.95" customHeight="1" x14ac:dyDescent="0.25">
      <c r="B67" s="11" t="s">
        <v>324</v>
      </c>
      <c r="C67" s="12" t="s">
        <v>12</v>
      </c>
      <c r="D67" s="12" t="str">
        <f t="shared" si="4"/>
        <v>Ejecutivo</v>
      </c>
      <c r="E67" s="11" t="s">
        <v>359</v>
      </c>
      <c r="F67" s="11" t="s">
        <v>281</v>
      </c>
      <c r="G67" s="11" t="s">
        <v>325</v>
      </c>
      <c r="H67" s="11" t="s">
        <v>68</v>
      </c>
      <c r="I67" s="11" t="str">
        <f t="shared" si="5"/>
        <v>Masculino</v>
      </c>
      <c r="J67" s="11" t="s">
        <v>345</v>
      </c>
      <c r="K67" s="12">
        <v>1</v>
      </c>
      <c r="L67" s="13">
        <f t="shared" si="7"/>
        <v>5500</v>
      </c>
      <c r="M67" s="14">
        <v>22690</v>
      </c>
      <c r="N67" s="15">
        <v>44</v>
      </c>
      <c r="O67" s="16">
        <f t="shared" si="8"/>
        <v>35006.700000000004</v>
      </c>
      <c r="P67" s="16" t="str">
        <f t="shared" si="6"/>
        <v>NO</v>
      </c>
      <c r="Q67" s="17" t="s">
        <v>16</v>
      </c>
      <c r="R67" s="17"/>
      <c r="S67" s="17"/>
      <c r="T67" s="17"/>
      <c r="U67" s="17"/>
      <c r="V67" s="17"/>
      <c r="W67" s="17"/>
      <c r="X67" s="17"/>
      <c r="Y67" s="17"/>
      <c r="Z67" s="17"/>
      <c r="AA67" s="18">
        <f t="shared" si="9"/>
        <v>0</v>
      </c>
      <c r="AB67" s="18">
        <f t="shared" si="10"/>
        <v>367570.35</v>
      </c>
      <c r="AC67" s="19">
        <v>350067</v>
      </c>
    </row>
    <row r="68" spans="2:29" ht="12.95" customHeight="1" x14ac:dyDescent="0.25">
      <c r="B68" s="11" t="s">
        <v>159</v>
      </c>
      <c r="C68" s="12" t="s">
        <v>13</v>
      </c>
      <c r="D68" s="12" t="str">
        <f t="shared" si="4"/>
        <v>Trabajador</v>
      </c>
      <c r="E68" s="11" t="s">
        <v>371</v>
      </c>
      <c r="F68" s="11" t="s">
        <v>158</v>
      </c>
      <c r="G68" s="11" t="s">
        <v>83</v>
      </c>
      <c r="H68" s="11" t="s">
        <v>68</v>
      </c>
      <c r="I68" s="11" t="str">
        <f t="shared" si="5"/>
        <v>Masculino</v>
      </c>
      <c r="J68" s="11" t="s">
        <v>181</v>
      </c>
      <c r="K68" s="12">
        <v>5</v>
      </c>
      <c r="L68" s="13">
        <f t="shared" si="7"/>
        <v>0</v>
      </c>
      <c r="M68" s="14">
        <v>16629</v>
      </c>
      <c r="N68" s="15">
        <v>61</v>
      </c>
      <c r="O68" s="16">
        <f t="shared" si="8"/>
        <v>341000.91854495235</v>
      </c>
      <c r="P68" s="16" t="str">
        <f t="shared" si="6"/>
        <v>SI</v>
      </c>
      <c r="Q68" s="17">
        <v>7</v>
      </c>
      <c r="R68" s="17"/>
      <c r="S68" s="17"/>
      <c r="T68" s="17"/>
      <c r="U68" s="17"/>
      <c r="V68" s="17"/>
      <c r="W68" s="17"/>
      <c r="X68" s="17"/>
      <c r="Y68" s="17"/>
      <c r="Z68" s="17"/>
      <c r="AA68" s="18">
        <f t="shared" si="9"/>
        <v>51150.137781742851</v>
      </c>
      <c r="AB68" s="18">
        <f t="shared" si="10"/>
        <v>1875505.0519972378</v>
      </c>
      <c r="AC68" s="19">
        <v>1705004.5927247617</v>
      </c>
    </row>
    <row r="69" spans="2:29" ht="12.95" customHeight="1" x14ac:dyDescent="0.25">
      <c r="B69" s="11" t="s">
        <v>141</v>
      </c>
      <c r="C69" s="12" t="s">
        <v>12</v>
      </c>
      <c r="D69" s="12" t="str">
        <f t="shared" si="4"/>
        <v>Ejecutivo</v>
      </c>
      <c r="E69" s="11" t="s">
        <v>360</v>
      </c>
      <c r="F69" s="11" t="s">
        <v>142</v>
      </c>
      <c r="G69" s="11" t="s">
        <v>67</v>
      </c>
      <c r="H69" s="11" t="s">
        <v>68</v>
      </c>
      <c r="I69" s="11" t="str">
        <f t="shared" si="5"/>
        <v>Masculino</v>
      </c>
      <c r="J69" s="11" t="s">
        <v>63</v>
      </c>
      <c r="K69" s="12">
        <v>5</v>
      </c>
      <c r="L69" s="13">
        <f t="shared" ref="L69:L100" si="11">IF(AC69&lt;1000000,K69*5500,0)</f>
        <v>0</v>
      </c>
      <c r="M69" s="14">
        <v>16942</v>
      </c>
      <c r="N69" s="15">
        <v>60</v>
      </c>
      <c r="O69" s="16">
        <f t="shared" ref="O69:O100" si="12">IF(J69="Rancagua",10%*AC69,20%*AC69)</f>
        <v>361128.06237885146</v>
      </c>
      <c r="P69" s="16" t="str">
        <f t="shared" si="6"/>
        <v>NO</v>
      </c>
      <c r="Q69" s="17" t="s">
        <v>15</v>
      </c>
      <c r="R69" s="17"/>
      <c r="S69" s="17"/>
      <c r="T69" s="17"/>
      <c r="U69" s="17"/>
      <c r="V69" s="17"/>
      <c r="W69" s="17"/>
      <c r="X69" s="17"/>
      <c r="Y69" s="17"/>
      <c r="Z69" s="17"/>
      <c r="AA69" s="18">
        <f t="shared" ref="AA69:AA100" si="13">IF(Q69="",0,3%*AC69)</f>
        <v>54169.20935682772</v>
      </c>
      <c r="AB69" s="18">
        <f t="shared" ref="AB69:AB100" si="14">IF(N69&gt;=50,AC69+10%*AC69,AC69+5%*AC69)</f>
        <v>1986204.3430836829</v>
      </c>
      <c r="AC69" s="19">
        <v>1805640.3118942573</v>
      </c>
    </row>
    <row r="70" spans="2:29" ht="12.95" customHeight="1" x14ac:dyDescent="0.25">
      <c r="B70" s="11" t="s">
        <v>119</v>
      </c>
      <c r="C70" s="12" t="s">
        <v>13</v>
      </c>
      <c r="D70" s="12" t="str">
        <f t="shared" ref="D70:D133" si="15">IF(C70="B","Trabajador","Ejecutivo")</f>
        <v>Trabajador</v>
      </c>
      <c r="E70" s="11" t="s">
        <v>358</v>
      </c>
      <c r="F70" s="11" t="s">
        <v>149</v>
      </c>
      <c r="G70" s="11" t="s">
        <v>55</v>
      </c>
      <c r="H70" s="11" t="s">
        <v>68</v>
      </c>
      <c r="I70" s="11" t="str">
        <f t="shared" ref="I70:I133" si="16">IF(H70="M","Masculino","Femenino")</f>
        <v>Masculino</v>
      </c>
      <c r="J70" s="11" t="s">
        <v>63</v>
      </c>
      <c r="K70" s="12">
        <v>3</v>
      </c>
      <c r="L70" s="13">
        <f t="shared" si="11"/>
        <v>0</v>
      </c>
      <c r="M70" s="14">
        <v>15432</v>
      </c>
      <c r="N70" s="15">
        <v>64</v>
      </c>
      <c r="O70" s="16">
        <f t="shared" si="12"/>
        <v>440101.25920495903</v>
      </c>
      <c r="P70" s="16" t="str">
        <f t="shared" ref="P70:P133" si="17">IF(N70&gt;60,"SI","NO")</f>
        <v>SI</v>
      </c>
      <c r="Q70" s="17">
        <v>8</v>
      </c>
      <c r="R70" s="17"/>
      <c r="S70" s="17"/>
      <c r="T70" s="17"/>
      <c r="U70" s="17"/>
      <c r="V70" s="17"/>
      <c r="W70" s="17"/>
      <c r="X70" s="17"/>
      <c r="Y70" s="17"/>
      <c r="Z70" s="17"/>
      <c r="AA70" s="18">
        <f t="shared" si="13"/>
        <v>66015.188880743852</v>
      </c>
      <c r="AB70" s="18">
        <f t="shared" si="14"/>
        <v>2420556.9256272744</v>
      </c>
      <c r="AC70" s="19">
        <v>2200506.2960247952</v>
      </c>
    </row>
    <row r="71" spans="2:29" ht="12.95" customHeight="1" x14ac:dyDescent="0.25">
      <c r="B71" s="11" t="s">
        <v>308</v>
      </c>
      <c r="C71" s="12" t="s">
        <v>13</v>
      </c>
      <c r="D71" s="12" t="str">
        <f t="shared" si="15"/>
        <v>Trabajador</v>
      </c>
      <c r="E71" s="11" t="s">
        <v>358</v>
      </c>
      <c r="F71" s="11" t="s">
        <v>307</v>
      </c>
      <c r="G71" s="11" t="s">
        <v>309</v>
      </c>
      <c r="H71" s="11" t="s">
        <v>68</v>
      </c>
      <c r="I71" s="11" t="str">
        <f t="shared" si="16"/>
        <v>Masculino</v>
      </c>
      <c r="J71" s="11" t="s">
        <v>345</v>
      </c>
      <c r="K71" s="12">
        <v>5</v>
      </c>
      <c r="L71" s="13">
        <f t="shared" si="11"/>
        <v>0</v>
      </c>
      <c r="M71" s="14">
        <v>15130</v>
      </c>
      <c r="N71" s="15">
        <v>65</v>
      </c>
      <c r="O71" s="16">
        <f t="shared" si="12"/>
        <v>184541.75469449678</v>
      </c>
      <c r="P71" s="16" t="str">
        <f t="shared" si="17"/>
        <v>SI</v>
      </c>
      <c r="Q71" s="17">
        <v>5</v>
      </c>
      <c r="R71" s="17"/>
      <c r="S71" s="17"/>
      <c r="T71" s="17"/>
      <c r="U71" s="17"/>
      <c r="V71" s="17"/>
      <c r="W71" s="17"/>
      <c r="X71" s="17"/>
      <c r="Y71" s="17"/>
      <c r="Z71" s="17"/>
      <c r="AA71" s="18">
        <f t="shared" si="13"/>
        <v>55362.526408349026</v>
      </c>
      <c r="AB71" s="18">
        <f t="shared" si="14"/>
        <v>2029959.3016394645</v>
      </c>
      <c r="AC71" s="19">
        <v>1845417.5469449677</v>
      </c>
    </row>
    <row r="72" spans="2:29" ht="12.95" customHeight="1" x14ac:dyDescent="0.25">
      <c r="B72" s="11" t="s">
        <v>347</v>
      </c>
      <c r="C72" s="12" t="s">
        <v>12</v>
      </c>
      <c r="D72" s="12" t="str">
        <f t="shared" si="15"/>
        <v>Ejecutivo</v>
      </c>
      <c r="E72" s="11" t="s">
        <v>369</v>
      </c>
      <c r="F72" s="11" t="s">
        <v>348</v>
      </c>
      <c r="G72" s="11" t="s">
        <v>70</v>
      </c>
      <c r="H72" s="11" t="s">
        <v>68</v>
      </c>
      <c r="I72" s="11" t="str">
        <f t="shared" si="16"/>
        <v>Masculino</v>
      </c>
      <c r="J72" s="11" t="s">
        <v>345</v>
      </c>
      <c r="K72" s="12">
        <v>5</v>
      </c>
      <c r="L72" s="13">
        <f t="shared" si="11"/>
        <v>0</v>
      </c>
      <c r="M72" s="14">
        <v>19603</v>
      </c>
      <c r="N72" s="15">
        <v>53</v>
      </c>
      <c r="O72" s="16">
        <f t="shared" si="12"/>
        <v>140000</v>
      </c>
      <c r="P72" s="16" t="str">
        <f t="shared" si="17"/>
        <v>NO</v>
      </c>
      <c r="Q72" s="17" t="s">
        <v>15</v>
      </c>
      <c r="R72" s="17"/>
      <c r="S72" s="17"/>
      <c r="T72" s="17"/>
      <c r="U72" s="17"/>
      <c r="V72" s="17"/>
      <c r="W72" s="17"/>
      <c r="X72" s="17"/>
      <c r="Y72" s="17"/>
      <c r="Z72" s="17"/>
      <c r="AA72" s="18">
        <f t="shared" si="13"/>
        <v>42000</v>
      </c>
      <c r="AB72" s="18">
        <f t="shared" si="14"/>
        <v>1540000</v>
      </c>
      <c r="AC72" s="19">
        <v>1400000</v>
      </c>
    </row>
    <row r="73" spans="2:29" ht="12.95" customHeight="1" x14ac:dyDescent="0.25">
      <c r="B73" s="11" t="s">
        <v>222</v>
      </c>
      <c r="C73" s="12" t="s">
        <v>12</v>
      </c>
      <c r="D73" s="12" t="str">
        <f t="shared" si="15"/>
        <v>Ejecutivo</v>
      </c>
      <c r="E73" s="11" t="s">
        <v>367</v>
      </c>
      <c r="F73" s="11" t="s">
        <v>64</v>
      </c>
      <c r="G73" s="11" t="s">
        <v>71</v>
      </c>
      <c r="H73" s="11" t="s">
        <v>68</v>
      </c>
      <c r="I73" s="11" t="str">
        <f t="shared" si="16"/>
        <v>Masculino</v>
      </c>
      <c r="J73" s="11" t="s">
        <v>345</v>
      </c>
      <c r="K73" s="12">
        <v>8</v>
      </c>
      <c r="L73" s="13">
        <f t="shared" si="11"/>
        <v>0</v>
      </c>
      <c r="M73" s="14">
        <v>19177</v>
      </c>
      <c r="N73" s="15">
        <v>54</v>
      </c>
      <c r="O73" s="16">
        <f t="shared" si="12"/>
        <v>150000</v>
      </c>
      <c r="P73" s="16" t="str">
        <f t="shared" si="17"/>
        <v>NO</v>
      </c>
      <c r="Q73" s="17" t="s">
        <v>15</v>
      </c>
      <c r="R73" s="17"/>
      <c r="S73" s="17"/>
      <c r="T73" s="17"/>
      <c r="U73" s="17"/>
      <c r="V73" s="17"/>
      <c r="W73" s="17"/>
      <c r="X73" s="17"/>
      <c r="Y73" s="17"/>
      <c r="Z73" s="17"/>
      <c r="AA73" s="18">
        <f t="shared" si="13"/>
        <v>45000</v>
      </c>
      <c r="AB73" s="18">
        <f t="shared" si="14"/>
        <v>1650000</v>
      </c>
      <c r="AC73" s="19">
        <v>1500000</v>
      </c>
    </row>
    <row r="74" spans="2:29" ht="12.95" customHeight="1" x14ac:dyDescent="0.25">
      <c r="B74" s="11" t="s">
        <v>234</v>
      </c>
      <c r="C74" s="12" t="s">
        <v>12</v>
      </c>
      <c r="D74" s="12" t="str">
        <f t="shared" si="15"/>
        <v>Ejecutivo</v>
      </c>
      <c r="E74" s="11" t="s">
        <v>373</v>
      </c>
      <c r="F74" s="11" t="s">
        <v>72</v>
      </c>
      <c r="G74" s="11" t="s">
        <v>70</v>
      </c>
      <c r="H74" s="11" t="s">
        <v>68</v>
      </c>
      <c r="I74" s="11" t="str">
        <f t="shared" si="16"/>
        <v>Masculino</v>
      </c>
      <c r="J74" s="11" t="s">
        <v>345</v>
      </c>
      <c r="K74" s="12">
        <v>4</v>
      </c>
      <c r="L74" s="13">
        <f t="shared" si="11"/>
        <v>22000</v>
      </c>
      <c r="M74" s="14">
        <v>16498</v>
      </c>
      <c r="N74" s="15">
        <v>61</v>
      </c>
      <c r="O74" s="16">
        <f t="shared" si="12"/>
        <v>27554.296620789668</v>
      </c>
      <c r="P74" s="16" t="str">
        <f t="shared" si="17"/>
        <v>SI</v>
      </c>
      <c r="Q74" s="17" t="s">
        <v>15</v>
      </c>
      <c r="R74" s="17"/>
      <c r="S74" s="17"/>
      <c r="T74" s="17"/>
      <c r="U74" s="17"/>
      <c r="V74" s="17"/>
      <c r="W74" s="17"/>
      <c r="X74" s="17"/>
      <c r="Y74" s="17"/>
      <c r="Z74" s="17"/>
      <c r="AA74" s="18">
        <f t="shared" si="13"/>
        <v>8266.2889862368993</v>
      </c>
      <c r="AB74" s="18">
        <f t="shared" si="14"/>
        <v>303097.26282868633</v>
      </c>
      <c r="AC74" s="19">
        <v>275542.96620789665</v>
      </c>
    </row>
    <row r="75" spans="2:29" ht="12.95" customHeight="1" x14ac:dyDescent="0.25">
      <c r="B75" s="11" t="s">
        <v>156</v>
      </c>
      <c r="C75" s="12" t="s">
        <v>13</v>
      </c>
      <c r="D75" s="12" t="str">
        <f t="shared" si="15"/>
        <v>Trabajador</v>
      </c>
      <c r="E75" s="11" t="s">
        <v>371</v>
      </c>
      <c r="F75" s="11" t="s">
        <v>182</v>
      </c>
      <c r="G75" s="11" t="s">
        <v>23</v>
      </c>
      <c r="H75" s="11" t="s">
        <v>68</v>
      </c>
      <c r="I75" s="11" t="str">
        <f t="shared" si="16"/>
        <v>Masculino</v>
      </c>
      <c r="J75" s="11" t="s">
        <v>181</v>
      </c>
      <c r="K75" s="12">
        <v>9</v>
      </c>
      <c r="L75" s="13">
        <f t="shared" si="11"/>
        <v>49500</v>
      </c>
      <c r="M75" s="14">
        <v>23391</v>
      </c>
      <c r="N75" s="15">
        <v>42</v>
      </c>
      <c r="O75" s="16">
        <f t="shared" si="12"/>
        <v>186000</v>
      </c>
      <c r="P75" s="16" t="str">
        <f t="shared" si="17"/>
        <v>NO</v>
      </c>
      <c r="Q75" s="17">
        <v>3</v>
      </c>
      <c r="R75" s="17"/>
      <c r="S75" s="17"/>
      <c r="T75" s="17"/>
      <c r="U75" s="17"/>
      <c r="V75" s="17"/>
      <c r="W75" s="17"/>
      <c r="X75" s="17"/>
      <c r="Y75" s="17"/>
      <c r="Z75" s="17"/>
      <c r="AA75" s="18">
        <f t="shared" si="13"/>
        <v>27900</v>
      </c>
      <c r="AB75" s="18">
        <f t="shared" si="14"/>
        <v>976500</v>
      </c>
      <c r="AC75" s="19">
        <v>930000</v>
      </c>
    </row>
    <row r="76" spans="2:29" ht="12.95" customHeight="1" x14ac:dyDescent="0.25">
      <c r="B76" s="11" t="s">
        <v>59</v>
      </c>
      <c r="C76" s="12" t="s">
        <v>13</v>
      </c>
      <c r="D76" s="12" t="str">
        <f t="shared" si="15"/>
        <v>Trabajador</v>
      </c>
      <c r="E76" s="11" t="s">
        <v>358</v>
      </c>
      <c r="F76" s="11" t="s">
        <v>57</v>
      </c>
      <c r="G76" s="11" t="s">
        <v>58</v>
      </c>
      <c r="H76" s="11" t="s">
        <v>68</v>
      </c>
      <c r="I76" s="11" t="str">
        <f t="shared" si="16"/>
        <v>Masculino</v>
      </c>
      <c r="J76" s="11" t="s">
        <v>69</v>
      </c>
      <c r="K76" s="12">
        <v>5</v>
      </c>
      <c r="L76" s="13">
        <f t="shared" si="11"/>
        <v>27500</v>
      </c>
      <c r="M76" s="14">
        <v>16026</v>
      </c>
      <c r="N76" s="15">
        <v>63</v>
      </c>
      <c r="O76" s="16">
        <f t="shared" si="12"/>
        <v>75684.529976456819</v>
      </c>
      <c r="P76" s="16" t="str">
        <f t="shared" si="17"/>
        <v>SI</v>
      </c>
      <c r="Q76" s="17">
        <v>7</v>
      </c>
      <c r="R76" s="17"/>
      <c r="S76" s="17"/>
      <c r="T76" s="17"/>
      <c r="U76" s="17"/>
      <c r="V76" s="17"/>
      <c r="W76" s="17"/>
      <c r="X76" s="17"/>
      <c r="Y76" s="17"/>
      <c r="Z76" s="17"/>
      <c r="AA76" s="18">
        <f t="shared" si="13"/>
        <v>11352.679496468521</v>
      </c>
      <c r="AB76" s="18">
        <f t="shared" si="14"/>
        <v>416264.91487051244</v>
      </c>
      <c r="AC76" s="19">
        <v>378422.64988228405</v>
      </c>
    </row>
    <row r="77" spans="2:29" ht="12.95" customHeight="1" x14ac:dyDescent="0.25">
      <c r="B77" s="11" t="s">
        <v>277</v>
      </c>
      <c r="C77" s="12" t="s">
        <v>13</v>
      </c>
      <c r="D77" s="12" t="str">
        <f t="shared" si="15"/>
        <v>Trabajador</v>
      </c>
      <c r="E77" s="11" t="s">
        <v>371</v>
      </c>
      <c r="F77" s="11" t="s">
        <v>275</v>
      </c>
      <c r="G77" s="11" t="s">
        <v>29</v>
      </c>
      <c r="H77" s="11" t="s">
        <v>68</v>
      </c>
      <c r="I77" s="11" t="str">
        <f t="shared" si="16"/>
        <v>Masculino</v>
      </c>
      <c r="J77" s="11" t="s">
        <v>181</v>
      </c>
      <c r="K77" s="12">
        <v>7</v>
      </c>
      <c r="L77" s="13">
        <f t="shared" si="11"/>
        <v>38500</v>
      </c>
      <c r="M77" s="14">
        <v>20798</v>
      </c>
      <c r="N77" s="15">
        <v>49</v>
      </c>
      <c r="O77" s="16">
        <f t="shared" si="12"/>
        <v>190000</v>
      </c>
      <c r="P77" s="16" t="str">
        <f t="shared" si="17"/>
        <v>NO</v>
      </c>
      <c r="Q77" s="17">
        <v>8</v>
      </c>
      <c r="R77" s="17"/>
      <c r="S77" s="17"/>
      <c r="T77" s="17"/>
      <c r="U77" s="17"/>
      <c r="V77" s="17"/>
      <c r="W77" s="17"/>
      <c r="X77" s="17"/>
      <c r="Y77" s="17"/>
      <c r="Z77" s="17"/>
      <c r="AA77" s="18">
        <f t="shared" si="13"/>
        <v>28500</v>
      </c>
      <c r="AB77" s="18">
        <f t="shared" si="14"/>
        <v>997500</v>
      </c>
      <c r="AC77" s="19">
        <v>950000</v>
      </c>
    </row>
    <row r="78" spans="2:29" ht="12.95" customHeight="1" x14ac:dyDescent="0.25">
      <c r="B78" s="11" t="s">
        <v>336</v>
      </c>
      <c r="C78" s="12" t="s">
        <v>13</v>
      </c>
      <c r="D78" s="12" t="str">
        <f t="shared" si="15"/>
        <v>Trabajador</v>
      </c>
      <c r="E78" s="11" t="s">
        <v>371</v>
      </c>
      <c r="F78" s="11" t="s">
        <v>337</v>
      </c>
      <c r="G78" s="11" t="s">
        <v>179</v>
      </c>
      <c r="H78" s="11" t="s">
        <v>68</v>
      </c>
      <c r="I78" s="11" t="str">
        <f t="shared" si="16"/>
        <v>Masculino</v>
      </c>
      <c r="J78" s="11" t="s">
        <v>334</v>
      </c>
      <c r="K78" s="12">
        <v>3</v>
      </c>
      <c r="L78" s="13">
        <f t="shared" si="11"/>
        <v>0</v>
      </c>
      <c r="M78" s="14">
        <v>15537</v>
      </c>
      <c r="N78" s="15">
        <v>64</v>
      </c>
      <c r="O78" s="16">
        <f t="shared" si="12"/>
        <v>502691.46579398215</v>
      </c>
      <c r="P78" s="16" t="str">
        <f t="shared" si="17"/>
        <v>SI</v>
      </c>
      <c r="Q78" s="17">
        <v>3</v>
      </c>
      <c r="R78" s="17"/>
      <c r="S78" s="17"/>
      <c r="T78" s="17"/>
      <c r="U78" s="17"/>
      <c r="V78" s="17"/>
      <c r="W78" s="17"/>
      <c r="X78" s="17"/>
      <c r="Y78" s="17"/>
      <c r="Z78" s="17"/>
      <c r="AA78" s="18">
        <f t="shared" si="13"/>
        <v>75403.719869097316</v>
      </c>
      <c r="AB78" s="18">
        <f t="shared" si="14"/>
        <v>2764803.0618669018</v>
      </c>
      <c r="AC78" s="19">
        <v>2513457.3289699107</v>
      </c>
    </row>
    <row r="79" spans="2:29" ht="12.95" customHeight="1" x14ac:dyDescent="0.25">
      <c r="B79" s="11" t="s">
        <v>214</v>
      </c>
      <c r="C79" s="12" t="s">
        <v>12</v>
      </c>
      <c r="D79" s="12" t="str">
        <f t="shared" si="15"/>
        <v>Ejecutivo</v>
      </c>
      <c r="E79" s="11" t="s">
        <v>369</v>
      </c>
      <c r="F79" s="11" t="s">
        <v>213</v>
      </c>
      <c r="G79" s="11" t="s">
        <v>74</v>
      </c>
      <c r="H79" s="11" t="s">
        <v>68</v>
      </c>
      <c r="I79" s="11" t="str">
        <f t="shared" si="16"/>
        <v>Masculino</v>
      </c>
      <c r="J79" s="11" t="s">
        <v>345</v>
      </c>
      <c r="K79" s="12">
        <v>5</v>
      </c>
      <c r="L79" s="13">
        <f t="shared" si="11"/>
        <v>0</v>
      </c>
      <c r="M79" s="14">
        <v>15924</v>
      </c>
      <c r="N79" s="15">
        <v>63</v>
      </c>
      <c r="O79" s="16">
        <f t="shared" si="12"/>
        <v>182449.85463960789</v>
      </c>
      <c r="P79" s="16" t="str">
        <f t="shared" si="17"/>
        <v>SI</v>
      </c>
      <c r="Q79" s="17" t="s">
        <v>15</v>
      </c>
      <c r="R79" s="17"/>
      <c r="S79" s="17"/>
      <c r="T79" s="17"/>
      <c r="U79" s="17"/>
      <c r="V79" s="17"/>
      <c r="W79" s="17"/>
      <c r="X79" s="17"/>
      <c r="Y79" s="17"/>
      <c r="Z79" s="17"/>
      <c r="AA79" s="18">
        <f t="shared" si="13"/>
        <v>54734.956391882362</v>
      </c>
      <c r="AB79" s="18">
        <f t="shared" si="14"/>
        <v>2006948.4010356867</v>
      </c>
      <c r="AC79" s="19">
        <v>1824498.5463960788</v>
      </c>
    </row>
    <row r="80" spans="2:29" ht="12.95" customHeight="1" x14ac:dyDescent="0.25">
      <c r="B80" s="11" t="s">
        <v>278</v>
      </c>
      <c r="C80" s="12" t="s">
        <v>13</v>
      </c>
      <c r="D80" s="12" t="str">
        <f t="shared" si="15"/>
        <v>Trabajador</v>
      </c>
      <c r="E80" s="11" t="s">
        <v>371</v>
      </c>
      <c r="F80" s="11" t="s">
        <v>275</v>
      </c>
      <c r="G80" s="11" t="s">
        <v>23</v>
      </c>
      <c r="H80" s="11" t="s">
        <v>68</v>
      </c>
      <c r="I80" s="11" t="str">
        <f t="shared" si="16"/>
        <v>Masculino</v>
      </c>
      <c r="J80" s="11" t="s">
        <v>181</v>
      </c>
      <c r="K80" s="12">
        <v>7</v>
      </c>
      <c r="L80" s="13">
        <f t="shared" si="11"/>
        <v>38500</v>
      </c>
      <c r="M80" s="14">
        <v>20806</v>
      </c>
      <c r="N80" s="15">
        <v>49</v>
      </c>
      <c r="O80" s="16">
        <f t="shared" si="12"/>
        <v>162000</v>
      </c>
      <c r="P80" s="16" t="str">
        <f t="shared" si="17"/>
        <v>NO</v>
      </c>
      <c r="Q80" s="17">
        <v>14</v>
      </c>
      <c r="R80" s="17"/>
      <c r="S80" s="17"/>
      <c r="T80" s="17"/>
      <c r="U80" s="17"/>
      <c r="V80" s="17"/>
      <c r="W80" s="17"/>
      <c r="X80" s="17"/>
      <c r="Y80" s="17"/>
      <c r="Z80" s="17"/>
      <c r="AA80" s="18">
        <f t="shared" si="13"/>
        <v>24300</v>
      </c>
      <c r="AB80" s="18">
        <f t="shared" si="14"/>
        <v>850500</v>
      </c>
      <c r="AC80" s="19">
        <v>810000</v>
      </c>
    </row>
    <row r="81" spans="2:29" ht="12.95" customHeight="1" x14ac:dyDescent="0.25">
      <c r="B81" s="11" t="s">
        <v>205</v>
      </c>
      <c r="C81" s="12" t="s">
        <v>13</v>
      </c>
      <c r="D81" s="12" t="str">
        <f t="shared" si="15"/>
        <v>Trabajador</v>
      </c>
      <c r="E81" s="11" t="s">
        <v>371</v>
      </c>
      <c r="F81" s="11" t="s">
        <v>184</v>
      </c>
      <c r="G81" s="11" t="s">
        <v>179</v>
      </c>
      <c r="H81" s="11" t="s">
        <v>68</v>
      </c>
      <c r="I81" s="11" t="str">
        <f t="shared" si="16"/>
        <v>Masculino</v>
      </c>
      <c r="J81" s="11" t="s">
        <v>181</v>
      </c>
      <c r="K81" s="12">
        <v>5</v>
      </c>
      <c r="L81" s="13">
        <f t="shared" si="11"/>
        <v>27500</v>
      </c>
      <c r="M81" s="14">
        <v>15654</v>
      </c>
      <c r="N81" s="15">
        <v>64</v>
      </c>
      <c r="O81" s="16">
        <f t="shared" si="12"/>
        <v>163347.44377940136</v>
      </c>
      <c r="P81" s="16" t="str">
        <f t="shared" si="17"/>
        <v>SI</v>
      </c>
      <c r="Q81" s="17">
        <v>3</v>
      </c>
      <c r="R81" s="17"/>
      <c r="S81" s="17"/>
      <c r="T81" s="17"/>
      <c r="U81" s="17"/>
      <c r="V81" s="17"/>
      <c r="W81" s="17"/>
      <c r="X81" s="17"/>
      <c r="Y81" s="17"/>
      <c r="Z81" s="17"/>
      <c r="AA81" s="18">
        <f t="shared" si="13"/>
        <v>24502.116566910205</v>
      </c>
      <c r="AB81" s="18">
        <f t="shared" si="14"/>
        <v>898410.94078670745</v>
      </c>
      <c r="AC81" s="19">
        <v>816737.21889700682</v>
      </c>
    </row>
    <row r="82" spans="2:29" ht="12.95" customHeight="1" x14ac:dyDescent="0.25">
      <c r="B82" s="11" t="s">
        <v>196</v>
      </c>
      <c r="C82" s="12" t="s">
        <v>13</v>
      </c>
      <c r="D82" s="12" t="str">
        <f t="shared" si="15"/>
        <v>Trabajador</v>
      </c>
      <c r="E82" s="11" t="s">
        <v>371</v>
      </c>
      <c r="F82" s="11" t="s">
        <v>20</v>
      </c>
      <c r="G82" s="11" t="s">
        <v>21</v>
      </c>
      <c r="H82" s="11" t="s">
        <v>68</v>
      </c>
      <c r="I82" s="11" t="str">
        <f t="shared" si="16"/>
        <v>Masculino</v>
      </c>
      <c r="J82" s="11" t="s">
        <v>181</v>
      </c>
      <c r="K82" s="12">
        <v>1</v>
      </c>
      <c r="L82" s="13">
        <f t="shared" si="11"/>
        <v>5500</v>
      </c>
      <c r="M82" s="14">
        <v>20481</v>
      </c>
      <c r="N82" s="15">
        <v>50</v>
      </c>
      <c r="O82" s="16">
        <f t="shared" si="12"/>
        <v>166000</v>
      </c>
      <c r="P82" s="16" t="str">
        <f t="shared" si="17"/>
        <v>NO</v>
      </c>
      <c r="Q82" s="17">
        <v>13</v>
      </c>
      <c r="R82" s="17"/>
      <c r="S82" s="17"/>
      <c r="T82" s="17"/>
      <c r="U82" s="17"/>
      <c r="V82" s="17"/>
      <c r="W82" s="17"/>
      <c r="X82" s="17"/>
      <c r="Y82" s="17"/>
      <c r="Z82" s="17"/>
      <c r="AA82" s="18">
        <f t="shared" si="13"/>
        <v>24900</v>
      </c>
      <c r="AB82" s="18">
        <f t="shared" si="14"/>
        <v>913000</v>
      </c>
      <c r="AC82" s="19">
        <v>830000</v>
      </c>
    </row>
    <row r="83" spans="2:29" ht="12.95" customHeight="1" x14ac:dyDescent="0.25">
      <c r="B83" s="11" t="s">
        <v>342</v>
      </c>
      <c r="C83" s="12" t="s">
        <v>13</v>
      </c>
      <c r="D83" s="12" t="str">
        <f t="shared" si="15"/>
        <v>Trabajador</v>
      </c>
      <c r="E83" s="11" t="s">
        <v>358</v>
      </c>
      <c r="F83" s="11" t="s">
        <v>283</v>
      </c>
      <c r="G83" s="11" t="s">
        <v>343</v>
      </c>
      <c r="H83" s="11" t="s">
        <v>68</v>
      </c>
      <c r="I83" s="11" t="str">
        <f t="shared" si="16"/>
        <v>Masculino</v>
      </c>
      <c r="J83" s="11" t="s">
        <v>374</v>
      </c>
      <c r="K83" s="12">
        <v>7</v>
      </c>
      <c r="L83" s="13">
        <f t="shared" si="11"/>
        <v>0</v>
      </c>
      <c r="M83" s="14">
        <v>16339</v>
      </c>
      <c r="N83" s="15">
        <v>62</v>
      </c>
      <c r="O83" s="16">
        <f t="shared" si="12"/>
        <v>492994.82395672961</v>
      </c>
      <c r="P83" s="16" t="str">
        <f t="shared" si="17"/>
        <v>SI</v>
      </c>
      <c r="Q83" s="17">
        <v>7</v>
      </c>
      <c r="R83" s="17"/>
      <c r="S83" s="17"/>
      <c r="T83" s="17"/>
      <c r="U83" s="17"/>
      <c r="V83" s="17"/>
      <c r="W83" s="17"/>
      <c r="X83" s="17"/>
      <c r="Y83" s="17"/>
      <c r="Z83" s="17"/>
      <c r="AA83" s="18">
        <f t="shared" si="13"/>
        <v>73949.223593509436</v>
      </c>
      <c r="AB83" s="18">
        <f t="shared" si="14"/>
        <v>2711471.5317620127</v>
      </c>
      <c r="AC83" s="19">
        <v>2464974.1197836478</v>
      </c>
    </row>
    <row r="84" spans="2:29" ht="12.95" customHeight="1" x14ac:dyDescent="0.25">
      <c r="B84" s="11" t="s">
        <v>299</v>
      </c>
      <c r="C84" s="12" t="s">
        <v>12</v>
      </c>
      <c r="D84" s="12" t="str">
        <f t="shared" si="15"/>
        <v>Ejecutivo</v>
      </c>
      <c r="E84" s="11" t="s">
        <v>370</v>
      </c>
      <c r="F84" s="11" t="s">
        <v>247</v>
      </c>
      <c r="G84" s="11" t="s">
        <v>293</v>
      </c>
      <c r="H84" s="11" t="s">
        <v>68</v>
      </c>
      <c r="I84" s="11" t="str">
        <f t="shared" si="16"/>
        <v>Masculino</v>
      </c>
      <c r="J84" s="11" t="s">
        <v>345</v>
      </c>
      <c r="K84" s="12">
        <v>2</v>
      </c>
      <c r="L84" s="13">
        <f t="shared" si="11"/>
        <v>11000</v>
      </c>
      <c r="M84" s="14">
        <v>14931</v>
      </c>
      <c r="N84" s="15">
        <v>66</v>
      </c>
      <c r="O84" s="16">
        <f t="shared" si="12"/>
        <v>89430.719225701177</v>
      </c>
      <c r="P84" s="16" t="str">
        <f t="shared" si="17"/>
        <v>SI</v>
      </c>
      <c r="Q84" s="17">
        <v>5</v>
      </c>
      <c r="R84" s="17"/>
      <c r="S84" s="17"/>
      <c r="T84" s="17"/>
      <c r="U84" s="17"/>
      <c r="V84" s="17"/>
      <c r="W84" s="17"/>
      <c r="X84" s="17"/>
      <c r="Y84" s="17"/>
      <c r="Z84" s="17"/>
      <c r="AA84" s="18">
        <f t="shared" si="13"/>
        <v>26829.21576771035</v>
      </c>
      <c r="AB84" s="18">
        <f t="shared" si="14"/>
        <v>983737.91148271284</v>
      </c>
      <c r="AC84" s="19">
        <v>894307.19225701166</v>
      </c>
    </row>
    <row r="85" spans="2:29" ht="12.95" customHeight="1" x14ac:dyDescent="0.25">
      <c r="B85" s="11" t="s">
        <v>124</v>
      </c>
      <c r="C85" s="12" t="s">
        <v>12</v>
      </c>
      <c r="D85" s="12" t="str">
        <f t="shared" si="15"/>
        <v>Ejecutivo</v>
      </c>
      <c r="E85" s="11" t="s">
        <v>357</v>
      </c>
      <c r="F85" s="11" t="s">
        <v>125</v>
      </c>
      <c r="G85" s="11" t="s">
        <v>126</v>
      </c>
      <c r="H85" s="11" t="s">
        <v>68</v>
      </c>
      <c r="I85" s="11" t="str">
        <f t="shared" si="16"/>
        <v>Masculino</v>
      </c>
      <c r="J85" s="11" t="s">
        <v>63</v>
      </c>
      <c r="K85" s="12">
        <v>4</v>
      </c>
      <c r="L85" s="13">
        <f t="shared" si="11"/>
        <v>0</v>
      </c>
      <c r="M85" s="14">
        <v>22737</v>
      </c>
      <c r="N85" s="15">
        <v>44</v>
      </c>
      <c r="O85" s="16">
        <f t="shared" si="12"/>
        <v>300000</v>
      </c>
      <c r="P85" s="16" t="str">
        <f t="shared" si="17"/>
        <v>NO</v>
      </c>
      <c r="Q85" s="17" t="s">
        <v>15</v>
      </c>
      <c r="R85" s="17"/>
      <c r="S85" s="17"/>
      <c r="T85" s="17"/>
      <c r="U85" s="17"/>
      <c r="V85" s="17"/>
      <c r="W85" s="17"/>
      <c r="X85" s="17"/>
      <c r="Y85" s="17"/>
      <c r="Z85" s="17"/>
      <c r="AA85" s="18">
        <f t="shared" si="13"/>
        <v>45000</v>
      </c>
      <c r="AB85" s="18">
        <f t="shared" si="14"/>
        <v>1575000</v>
      </c>
      <c r="AC85" s="19">
        <v>1500000</v>
      </c>
    </row>
    <row r="86" spans="2:29" ht="12.95" customHeight="1" x14ac:dyDescent="0.25">
      <c r="B86" s="11" t="s">
        <v>102</v>
      </c>
      <c r="C86" s="12" t="s">
        <v>12</v>
      </c>
      <c r="D86" s="12" t="str">
        <f t="shared" si="15"/>
        <v>Ejecutivo</v>
      </c>
      <c r="E86" s="11" t="s">
        <v>373</v>
      </c>
      <c r="F86" s="11" t="s">
        <v>103</v>
      </c>
      <c r="G86" s="11" t="s">
        <v>71</v>
      </c>
      <c r="H86" s="11" t="s">
        <v>68</v>
      </c>
      <c r="I86" s="11" t="str">
        <f t="shared" si="16"/>
        <v>Masculino</v>
      </c>
      <c r="J86" s="11" t="s">
        <v>69</v>
      </c>
      <c r="K86" s="12">
        <v>7</v>
      </c>
      <c r="L86" s="13">
        <f t="shared" si="11"/>
        <v>0</v>
      </c>
      <c r="M86" s="14">
        <v>24402</v>
      </c>
      <c r="N86" s="15">
        <v>40</v>
      </c>
      <c r="O86" s="16">
        <f t="shared" si="12"/>
        <v>300000</v>
      </c>
      <c r="P86" s="16" t="str">
        <f t="shared" si="17"/>
        <v>NO</v>
      </c>
      <c r="Q86" s="17" t="s">
        <v>15</v>
      </c>
      <c r="R86" s="17"/>
      <c r="S86" s="17"/>
      <c r="T86" s="17"/>
      <c r="U86" s="17"/>
      <c r="V86" s="17"/>
      <c r="W86" s="17"/>
      <c r="X86" s="17"/>
      <c r="Y86" s="17"/>
      <c r="Z86" s="17"/>
      <c r="AA86" s="18">
        <f t="shared" si="13"/>
        <v>45000</v>
      </c>
      <c r="AB86" s="18">
        <f t="shared" si="14"/>
        <v>1575000</v>
      </c>
      <c r="AC86" s="19">
        <v>1500000</v>
      </c>
    </row>
    <row r="87" spans="2:29" ht="12.95" customHeight="1" x14ac:dyDescent="0.25">
      <c r="B87" s="11" t="s">
        <v>93</v>
      </c>
      <c r="C87" s="12" t="s">
        <v>12</v>
      </c>
      <c r="D87" s="12" t="str">
        <f t="shared" si="15"/>
        <v>Ejecutivo</v>
      </c>
      <c r="E87" s="11" t="s">
        <v>373</v>
      </c>
      <c r="F87" s="11" t="s">
        <v>92</v>
      </c>
      <c r="G87" s="11" t="s">
        <v>70</v>
      </c>
      <c r="H87" s="11" t="s">
        <v>68</v>
      </c>
      <c r="I87" s="11" t="str">
        <f t="shared" si="16"/>
        <v>Masculino</v>
      </c>
      <c r="J87" s="11" t="s">
        <v>69</v>
      </c>
      <c r="K87" s="12">
        <v>8</v>
      </c>
      <c r="L87" s="13">
        <f t="shared" si="11"/>
        <v>0</v>
      </c>
      <c r="M87" s="14">
        <v>17451</v>
      </c>
      <c r="N87" s="15">
        <v>59</v>
      </c>
      <c r="O87" s="16">
        <f t="shared" si="12"/>
        <v>361128.06237885146</v>
      </c>
      <c r="P87" s="16" t="str">
        <f t="shared" si="17"/>
        <v>NO</v>
      </c>
      <c r="Q87" s="17" t="s">
        <v>15</v>
      </c>
      <c r="R87" s="17"/>
      <c r="S87" s="17"/>
      <c r="T87" s="17"/>
      <c r="U87" s="17"/>
      <c r="V87" s="17"/>
      <c r="W87" s="17"/>
      <c r="X87" s="17"/>
      <c r="Y87" s="17"/>
      <c r="Z87" s="17"/>
      <c r="AA87" s="18">
        <f t="shared" si="13"/>
        <v>54169.20935682772</v>
      </c>
      <c r="AB87" s="18">
        <f t="shared" si="14"/>
        <v>1986204.3430836829</v>
      </c>
      <c r="AC87" s="19">
        <v>1805640.3118942573</v>
      </c>
    </row>
    <row r="88" spans="2:29" ht="12.95" customHeight="1" x14ac:dyDescent="0.25">
      <c r="B88" s="11" t="s">
        <v>162</v>
      </c>
      <c r="C88" s="12" t="s">
        <v>13</v>
      </c>
      <c r="D88" s="12" t="str">
        <f t="shared" si="15"/>
        <v>Trabajador</v>
      </c>
      <c r="E88" s="11" t="s">
        <v>371</v>
      </c>
      <c r="F88" s="11" t="s">
        <v>160</v>
      </c>
      <c r="G88" s="11" t="s">
        <v>179</v>
      </c>
      <c r="H88" s="11" t="s">
        <v>68</v>
      </c>
      <c r="I88" s="11" t="str">
        <f t="shared" si="16"/>
        <v>Masculino</v>
      </c>
      <c r="J88" s="11" t="s">
        <v>181</v>
      </c>
      <c r="K88" s="12">
        <v>6</v>
      </c>
      <c r="L88" s="13">
        <f t="shared" si="11"/>
        <v>0</v>
      </c>
      <c r="M88" s="14">
        <v>16771</v>
      </c>
      <c r="N88" s="15">
        <v>61</v>
      </c>
      <c r="O88" s="16">
        <f t="shared" si="12"/>
        <v>284648.79589578416</v>
      </c>
      <c r="P88" s="16" t="str">
        <f t="shared" si="17"/>
        <v>SI</v>
      </c>
      <c r="Q88" s="17">
        <v>3</v>
      </c>
      <c r="R88" s="17"/>
      <c r="S88" s="17"/>
      <c r="T88" s="17"/>
      <c r="U88" s="17"/>
      <c r="V88" s="17"/>
      <c r="W88" s="17"/>
      <c r="X88" s="17"/>
      <c r="Y88" s="17"/>
      <c r="Z88" s="17"/>
      <c r="AA88" s="18">
        <f t="shared" si="13"/>
        <v>42697.31938436762</v>
      </c>
      <c r="AB88" s="18">
        <f t="shared" si="14"/>
        <v>1565568.3774268129</v>
      </c>
      <c r="AC88" s="19">
        <v>1423243.9794789208</v>
      </c>
    </row>
    <row r="89" spans="2:29" ht="12.95" customHeight="1" x14ac:dyDescent="0.25">
      <c r="B89" s="11" t="s">
        <v>100</v>
      </c>
      <c r="C89" s="12" t="s">
        <v>12</v>
      </c>
      <c r="D89" s="12" t="str">
        <f t="shared" si="15"/>
        <v>Ejecutivo</v>
      </c>
      <c r="E89" s="11" t="s">
        <v>373</v>
      </c>
      <c r="F89" s="11" t="s">
        <v>101</v>
      </c>
      <c r="G89" s="11" t="s">
        <v>67</v>
      </c>
      <c r="H89" s="11" t="s">
        <v>68</v>
      </c>
      <c r="I89" s="11" t="str">
        <f t="shared" si="16"/>
        <v>Masculino</v>
      </c>
      <c r="J89" s="11" t="s">
        <v>69</v>
      </c>
      <c r="K89" s="12">
        <v>4</v>
      </c>
      <c r="L89" s="13">
        <f t="shared" si="11"/>
        <v>0</v>
      </c>
      <c r="M89" s="14">
        <v>23734</v>
      </c>
      <c r="N89" s="15">
        <v>41</v>
      </c>
      <c r="O89" s="16">
        <f t="shared" si="12"/>
        <v>300000</v>
      </c>
      <c r="P89" s="16" t="str">
        <f t="shared" si="17"/>
        <v>NO</v>
      </c>
      <c r="Q89" s="17" t="s">
        <v>15</v>
      </c>
      <c r="R89" s="17"/>
      <c r="S89" s="17"/>
      <c r="T89" s="17"/>
      <c r="U89" s="17"/>
      <c r="V89" s="17"/>
      <c r="W89" s="17"/>
      <c r="X89" s="17"/>
      <c r="Y89" s="17"/>
      <c r="Z89" s="17"/>
      <c r="AA89" s="18">
        <f t="shared" si="13"/>
        <v>45000</v>
      </c>
      <c r="AB89" s="18">
        <f t="shared" si="14"/>
        <v>1575000</v>
      </c>
      <c r="AC89" s="19">
        <v>1500000</v>
      </c>
    </row>
    <row r="90" spans="2:29" ht="12.95" customHeight="1" x14ac:dyDescent="0.25">
      <c r="B90" s="11" t="s">
        <v>153</v>
      </c>
      <c r="C90" s="12" t="s">
        <v>13</v>
      </c>
      <c r="D90" s="12" t="str">
        <f t="shared" si="15"/>
        <v>Trabajador</v>
      </c>
      <c r="E90" s="11" t="s">
        <v>358</v>
      </c>
      <c r="F90" s="11" t="s">
        <v>105</v>
      </c>
      <c r="G90" s="11" t="s">
        <v>154</v>
      </c>
      <c r="H90" s="11" t="s">
        <v>68</v>
      </c>
      <c r="I90" s="11" t="str">
        <f t="shared" si="16"/>
        <v>Masculino</v>
      </c>
      <c r="J90" s="11" t="s">
        <v>63</v>
      </c>
      <c r="K90" s="12">
        <v>3</v>
      </c>
      <c r="L90" s="13">
        <f t="shared" si="11"/>
        <v>16500</v>
      </c>
      <c r="M90" s="14">
        <v>17105</v>
      </c>
      <c r="N90" s="15">
        <v>60</v>
      </c>
      <c r="O90" s="16">
        <f t="shared" si="12"/>
        <v>119147.13134803029</v>
      </c>
      <c r="P90" s="16" t="str">
        <f t="shared" si="17"/>
        <v>NO</v>
      </c>
      <c r="Q90" s="17">
        <v>13</v>
      </c>
      <c r="R90" s="17"/>
      <c r="S90" s="17"/>
      <c r="T90" s="17"/>
      <c r="U90" s="17"/>
      <c r="V90" s="17"/>
      <c r="W90" s="17"/>
      <c r="X90" s="17"/>
      <c r="Y90" s="17"/>
      <c r="Z90" s="17"/>
      <c r="AA90" s="18">
        <f t="shared" si="13"/>
        <v>17872.069702204542</v>
      </c>
      <c r="AB90" s="18">
        <f t="shared" si="14"/>
        <v>655309.22241416667</v>
      </c>
      <c r="AC90" s="19">
        <v>595735.65674015146</v>
      </c>
    </row>
    <row r="91" spans="2:29" ht="12.95" customHeight="1" x14ac:dyDescent="0.25">
      <c r="B91" s="11" t="s">
        <v>341</v>
      </c>
      <c r="C91" s="12" t="s">
        <v>13</v>
      </c>
      <c r="D91" s="12" t="str">
        <f t="shared" si="15"/>
        <v>Trabajador</v>
      </c>
      <c r="E91" s="11" t="s">
        <v>360</v>
      </c>
      <c r="F91" s="11" t="s">
        <v>133</v>
      </c>
      <c r="G91" s="11" t="s">
        <v>28</v>
      </c>
      <c r="H91" s="11" t="s">
        <v>68</v>
      </c>
      <c r="I91" s="11" t="str">
        <f t="shared" si="16"/>
        <v>Masculino</v>
      </c>
      <c r="J91" s="11" t="s">
        <v>334</v>
      </c>
      <c r="K91" s="12">
        <v>7</v>
      </c>
      <c r="L91" s="13">
        <f t="shared" si="11"/>
        <v>38500</v>
      </c>
      <c r="M91" s="14">
        <v>17960</v>
      </c>
      <c r="N91" s="15">
        <v>57</v>
      </c>
      <c r="O91" s="16">
        <f t="shared" si="12"/>
        <v>52972.293961041214</v>
      </c>
      <c r="P91" s="16" t="str">
        <f t="shared" si="17"/>
        <v>NO</v>
      </c>
      <c r="Q91" s="17">
        <v>3</v>
      </c>
      <c r="R91" s="17"/>
      <c r="S91" s="17"/>
      <c r="T91" s="17"/>
      <c r="U91" s="17"/>
      <c r="V91" s="17"/>
      <c r="W91" s="17"/>
      <c r="X91" s="17"/>
      <c r="Y91" s="17"/>
      <c r="Z91" s="17"/>
      <c r="AA91" s="18">
        <f t="shared" si="13"/>
        <v>7945.8440941561812</v>
      </c>
      <c r="AB91" s="18">
        <f t="shared" si="14"/>
        <v>291347.61678572668</v>
      </c>
      <c r="AC91" s="19">
        <v>264861.46980520606</v>
      </c>
    </row>
    <row r="92" spans="2:29" ht="12.95" customHeight="1" x14ac:dyDescent="0.25">
      <c r="B92" s="11" t="s">
        <v>248</v>
      </c>
      <c r="C92" s="12" t="s">
        <v>12</v>
      </c>
      <c r="D92" s="12" t="str">
        <f t="shared" si="15"/>
        <v>Ejecutivo</v>
      </c>
      <c r="E92" s="11" t="s">
        <v>370</v>
      </c>
      <c r="F92" s="11" t="s">
        <v>249</v>
      </c>
      <c r="G92" s="11" t="s">
        <v>70</v>
      </c>
      <c r="H92" s="11" t="s">
        <v>68</v>
      </c>
      <c r="I92" s="11" t="str">
        <f t="shared" si="16"/>
        <v>Masculino</v>
      </c>
      <c r="J92" s="11" t="s">
        <v>345</v>
      </c>
      <c r="K92" s="12">
        <v>9</v>
      </c>
      <c r="L92" s="13">
        <f t="shared" si="11"/>
        <v>49500</v>
      </c>
      <c r="M92" s="14">
        <v>17678</v>
      </c>
      <c r="N92" s="15">
        <v>58</v>
      </c>
      <c r="O92" s="16">
        <f t="shared" si="12"/>
        <v>82140.508400231658</v>
      </c>
      <c r="P92" s="16" t="str">
        <f t="shared" si="17"/>
        <v>NO</v>
      </c>
      <c r="Q92" s="17" t="s">
        <v>15</v>
      </c>
      <c r="R92" s="17"/>
      <c r="S92" s="17"/>
      <c r="T92" s="17"/>
      <c r="U92" s="17"/>
      <c r="V92" s="17"/>
      <c r="W92" s="17"/>
      <c r="X92" s="17"/>
      <c r="Y92" s="17"/>
      <c r="Z92" s="17"/>
      <c r="AA92" s="18">
        <f t="shared" si="13"/>
        <v>24642.152520069496</v>
      </c>
      <c r="AB92" s="18">
        <f t="shared" si="14"/>
        <v>903545.5924025483</v>
      </c>
      <c r="AC92" s="19">
        <v>821405.08400231658</v>
      </c>
    </row>
    <row r="93" spans="2:29" ht="12.95" customHeight="1" x14ac:dyDescent="0.25">
      <c r="B93" s="11" t="s">
        <v>300</v>
      </c>
      <c r="C93" s="12" t="s">
        <v>13</v>
      </c>
      <c r="D93" s="12" t="str">
        <f t="shared" si="15"/>
        <v>Trabajador</v>
      </c>
      <c r="E93" s="11" t="s">
        <v>370</v>
      </c>
      <c r="F93" s="11" t="s">
        <v>247</v>
      </c>
      <c r="G93" s="11" t="s">
        <v>34</v>
      </c>
      <c r="H93" s="11" t="s">
        <v>68</v>
      </c>
      <c r="I93" s="11" t="str">
        <f t="shared" si="16"/>
        <v>Masculino</v>
      </c>
      <c r="J93" s="11" t="s">
        <v>345</v>
      </c>
      <c r="K93" s="12">
        <v>2</v>
      </c>
      <c r="L93" s="13">
        <f t="shared" si="11"/>
        <v>0</v>
      </c>
      <c r="M93" s="14">
        <v>16401</v>
      </c>
      <c r="N93" s="15">
        <v>62</v>
      </c>
      <c r="O93" s="16">
        <f t="shared" si="12"/>
        <v>161169.98306218159</v>
      </c>
      <c r="P93" s="16" t="str">
        <f t="shared" si="17"/>
        <v>SI</v>
      </c>
      <c r="Q93" s="17">
        <v>7</v>
      </c>
      <c r="R93" s="17"/>
      <c r="S93" s="17"/>
      <c r="T93" s="17"/>
      <c r="U93" s="17"/>
      <c r="V93" s="17"/>
      <c r="W93" s="17"/>
      <c r="X93" s="17"/>
      <c r="Y93" s="17"/>
      <c r="Z93" s="17"/>
      <c r="AA93" s="18">
        <f t="shared" si="13"/>
        <v>48350.994918654469</v>
      </c>
      <c r="AB93" s="18">
        <f t="shared" si="14"/>
        <v>1772869.8136839974</v>
      </c>
      <c r="AC93" s="19">
        <v>1611699.8306218158</v>
      </c>
    </row>
    <row r="94" spans="2:29" ht="12.95" customHeight="1" x14ac:dyDescent="0.25">
      <c r="B94" s="11" t="s">
        <v>273</v>
      </c>
      <c r="C94" s="12" t="s">
        <v>13</v>
      </c>
      <c r="D94" s="12" t="str">
        <f t="shared" si="15"/>
        <v>Trabajador</v>
      </c>
      <c r="E94" s="11" t="s">
        <v>371</v>
      </c>
      <c r="F94" s="11" t="s">
        <v>77</v>
      </c>
      <c r="G94" s="11" t="s">
        <v>23</v>
      </c>
      <c r="H94" s="11" t="s">
        <v>68</v>
      </c>
      <c r="I94" s="11" t="str">
        <f t="shared" si="16"/>
        <v>Masculino</v>
      </c>
      <c r="J94" s="11" t="s">
        <v>181</v>
      </c>
      <c r="K94" s="12">
        <v>0</v>
      </c>
      <c r="L94" s="13">
        <f t="shared" si="11"/>
        <v>0</v>
      </c>
      <c r="M94" s="14">
        <v>20454</v>
      </c>
      <c r="N94" s="15">
        <v>50</v>
      </c>
      <c r="O94" s="16">
        <f t="shared" si="12"/>
        <v>95000</v>
      </c>
      <c r="P94" s="16" t="str">
        <f t="shared" si="17"/>
        <v>NO</v>
      </c>
      <c r="Q94" s="17">
        <v>8</v>
      </c>
      <c r="R94" s="17"/>
      <c r="S94" s="17"/>
      <c r="T94" s="17"/>
      <c r="U94" s="17"/>
      <c r="V94" s="17"/>
      <c r="W94" s="17"/>
      <c r="X94" s="17"/>
      <c r="Y94" s="17"/>
      <c r="Z94" s="17"/>
      <c r="AA94" s="18">
        <f t="shared" si="13"/>
        <v>14250</v>
      </c>
      <c r="AB94" s="18">
        <f t="shared" si="14"/>
        <v>522500</v>
      </c>
      <c r="AC94" s="19">
        <v>475000</v>
      </c>
    </row>
    <row r="95" spans="2:29" ht="12.95" customHeight="1" x14ac:dyDescent="0.25">
      <c r="B95" s="11" t="s">
        <v>251</v>
      </c>
      <c r="C95" s="12" t="s">
        <v>12</v>
      </c>
      <c r="D95" s="12" t="str">
        <f t="shared" si="15"/>
        <v>Ejecutivo</v>
      </c>
      <c r="E95" s="11" t="s">
        <v>357</v>
      </c>
      <c r="F95" s="11" t="s">
        <v>250</v>
      </c>
      <c r="G95" s="11" t="s">
        <v>67</v>
      </c>
      <c r="H95" s="11" t="s">
        <v>68</v>
      </c>
      <c r="I95" s="11" t="str">
        <f t="shared" si="16"/>
        <v>Masculino</v>
      </c>
      <c r="J95" s="11" t="s">
        <v>345</v>
      </c>
      <c r="K95" s="12">
        <v>9</v>
      </c>
      <c r="L95" s="13">
        <f t="shared" si="11"/>
        <v>0</v>
      </c>
      <c r="M95" s="14">
        <v>18753</v>
      </c>
      <c r="N95" s="15">
        <v>55</v>
      </c>
      <c r="O95" s="16">
        <f t="shared" si="12"/>
        <v>145000</v>
      </c>
      <c r="P95" s="16" t="str">
        <f t="shared" si="17"/>
        <v>NO</v>
      </c>
      <c r="Q95" s="17" t="s">
        <v>15</v>
      </c>
      <c r="R95" s="17"/>
      <c r="S95" s="17"/>
      <c r="T95" s="17"/>
      <c r="U95" s="17"/>
      <c r="V95" s="17"/>
      <c r="W95" s="17"/>
      <c r="X95" s="17"/>
      <c r="Y95" s="17"/>
      <c r="Z95" s="17"/>
      <c r="AA95" s="18">
        <f t="shared" si="13"/>
        <v>43500</v>
      </c>
      <c r="AB95" s="18">
        <f t="shared" si="14"/>
        <v>1595000</v>
      </c>
      <c r="AC95" s="19">
        <v>1450000</v>
      </c>
    </row>
    <row r="96" spans="2:29" ht="12.95" customHeight="1" x14ac:dyDescent="0.25">
      <c r="B96" s="11" t="s">
        <v>340</v>
      </c>
      <c r="C96" s="12" t="s">
        <v>13</v>
      </c>
      <c r="D96" s="12" t="str">
        <f t="shared" si="15"/>
        <v>Trabajador</v>
      </c>
      <c r="E96" s="11" t="s">
        <v>360</v>
      </c>
      <c r="F96" s="11" t="s">
        <v>339</v>
      </c>
      <c r="G96" s="11" t="s">
        <v>37</v>
      </c>
      <c r="H96" s="11" t="s">
        <v>68</v>
      </c>
      <c r="I96" s="11" t="str">
        <f t="shared" si="16"/>
        <v>Masculino</v>
      </c>
      <c r="J96" s="11" t="s">
        <v>334</v>
      </c>
      <c r="K96" s="12">
        <v>5</v>
      </c>
      <c r="L96" s="13">
        <f t="shared" si="11"/>
        <v>27500</v>
      </c>
      <c r="M96" s="14">
        <v>18845</v>
      </c>
      <c r="N96" s="15">
        <v>55</v>
      </c>
      <c r="O96" s="16">
        <f t="shared" si="12"/>
        <v>101128.15198577603</v>
      </c>
      <c r="P96" s="16" t="str">
        <f t="shared" si="17"/>
        <v>NO</v>
      </c>
      <c r="Q96" s="17">
        <v>3</v>
      </c>
      <c r="R96" s="17"/>
      <c r="S96" s="17"/>
      <c r="T96" s="17"/>
      <c r="U96" s="17"/>
      <c r="V96" s="17"/>
      <c r="W96" s="17"/>
      <c r="X96" s="17"/>
      <c r="Y96" s="17"/>
      <c r="Z96" s="17"/>
      <c r="AA96" s="18">
        <f t="shared" si="13"/>
        <v>15169.222797866401</v>
      </c>
      <c r="AB96" s="18">
        <f t="shared" si="14"/>
        <v>556204.8359217681</v>
      </c>
      <c r="AC96" s="19">
        <v>505640.75992888008</v>
      </c>
    </row>
    <row r="97" spans="2:29" ht="12.95" customHeight="1" x14ac:dyDescent="0.25">
      <c r="B97" s="11" t="s">
        <v>203</v>
      </c>
      <c r="C97" s="12" t="s">
        <v>13</v>
      </c>
      <c r="D97" s="12" t="str">
        <f t="shared" si="15"/>
        <v>Trabajador</v>
      </c>
      <c r="E97" s="11" t="s">
        <v>357</v>
      </c>
      <c r="F97" s="11" t="s">
        <v>202</v>
      </c>
      <c r="G97" s="11" t="s">
        <v>204</v>
      </c>
      <c r="H97" s="11" t="s">
        <v>68</v>
      </c>
      <c r="I97" s="11" t="str">
        <f t="shared" si="16"/>
        <v>Masculino</v>
      </c>
      <c r="J97" s="11" t="s">
        <v>181</v>
      </c>
      <c r="K97" s="12">
        <v>7</v>
      </c>
      <c r="L97" s="13">
        <f t="shared" si="11"/>
        <v>38500</v>
      </c>
      <c r="M97" s="14">
        <v>23594</v>
      </c>
      <c r="N97" s="15">
        <v>42</v>
      </c>
      <c r="O97" s="16">
        <f t="shared" si="12"/>
        <v>104000</v>
      </c>
      <c r="P97" s="16" t="str">
        <f t="shared" si="17"/>
        <v>NO</v>
      </c>
      <c r="Q97" s="17">
        <v>8</v>
      </c>
      <c r="R97" s="17"/>
      <c r="S97" s="17"/>
      <c r="T97" s="17"/>
      <c r="U97" s="17"/>
      <c r="V97" s="17"/>
      <c r="W97" s="17"/>
      <c r="X97" s="17"/>
      <c r="Y97" s="17"/>
      <c r="Z97" s="17"/>
      <c r="AA97" s="18">
        <f t="shared" si="13"/>
        <v>15600</v>
      </c>
      <c r="AB97" s="18">
        <f t="shared" si="14"/>
        <v>546000</v>
      </c>
      <c r="AC97" s="19">
        <v>520000</v>
      </c>
    </row>
    <row r="98" spans="2:29" ht="12.95" customHeight="1" x14ac:dyDescent="0.25">
      <c r="B98" s="11" t="s">
        <v>167</v>
      </c>
      <c r="C98" s="12" t="s">
        <v>13</v>
      </c>
      <c r="D98" s="12" t="str">
        <f t="shared" si="15"/>
        <v>Trabajador</v>
      </c>
      <c r="E98" s="11" t="s">
        <v>358</v>
      </c>
      <c r="F98" s="11" t="s">
        <v>56</v>
      </c>
      <c r="G98" s="11" t="s">
        <v>165</v>
      </c>
      <c r="H98" s="11" t="s">
        <v>1</v>
      </c>
      <c r="I98" s="11" t="str">
        <f t="shared" si="16"/>
        <v>Femenino</v>
      </c>
      <c r="J98" s="11" t="s">
        <v>63</v>
      </c>
      <c r="K98" s="12">
        <v>4</v>
      </c>
      <c r="L98" s="13">
        <f t="shared" si="11"/>
        <v>22000</v>
      </c>
      <c r="M98" s="14">
        <v>22150</v>
      </c>
      <c r="N98" s="15">
        <v>46</v>
      </c>
      <c r="O98" s="16">
        <f t="shared" si="12"/>
        <v>178000</v>
      </c>
      <c r="P98" s="16" t="str">
        <f t="shared" si="17"/>
        <v>NO</v>
      </c>
      <c r="Q98" s="17">
        <v>3</v>
      </c>
      <c r="R98" s="17"/>
      <c r="S98" s="17"/>
      <c r="T98" s="17"/>
      <c r="U98" s="17"/>
      <c r="V98" s="17"/>
      <c r="W98" s="17"/>
      <c r="X98" s="17"/>
      <c r="Y98" s="17"/>
      <c r="Z98" s="17"/>
      <c r="AA98" s="18">
        <f t="shared" si="13"/>
        <v>26700</v>
      </c>
      <c r="AB98" s="18">
        <f t="shared" si="14"/>
        <v>934500</v>
      </c>
      <c r="AC98" s="19">
        <v>890000</v>
      </c>
    </row>
    <row r="99" spans="2:29" ht="12.95" customHeight="1" x14ac:dyDescent="0.25">
      <c r="B99" s="11" t="s">
        <v>394</v>
      </c>
      <c r="C99" s="12" t="s">
        <v>13</v>
      </c>
      <c r="D99" s="12" t="str">
        <f t="shared" si="15"/>
        <v>Trabajador</v>
      </c>
      <c r="E99" s="11" t="s">
        <v>369</v>
      </c>
      <c r="F99" s="11" t="s">
        <v>208</v>
      </c>
      <c r="G99" s="11" t="s">
        <v>395</v>
      </c>
      <c r="H99" s="11" t="s">
        <v>1</v>
      </c>
      <c r="I99" s="11" t="str">
        <f t="shared" si="16"/>
        <v>Femenino</v>
      </c>
      <c r="J99" s="11" t="s">
        <v>345</v>
      </c>
      <c r="K99" s="12">
        <v>8</v>
      </c>
      <c r="L99" s="13">
        <f t="shared" si="11"/>
        <v>0</v>
      </c>
      <c r="M99" s="14">
        <v>18512</v>
      </c>
      <c r="N99" s="15">
        <v>56</v>
      </c>
      <c r="O99" s="16">
        <f t="shared" si="12"/>
        <v>112058.14880862819</v>
      </c>
      <c r="P99" s="16" t="str">
        <f t="shared" si="17"/>
        <v>NO</v>
      </c>
      <c r="Q99" s="17">
        <v>7</v>
      </c>
      <c r="R99" s="17"/>
      <c r="S99" s="17"/>
      <c r="T99" s="17"/>
      <c r="U99" s="17"/>
      <c r="V99" s="17"/>
      <c r="W99" s="17"/>
      <c r="X99" s="17"/>
      <c r="Y99" s="17"/>
      <c r="Z99" s="17"/>
      <c r="AA99" s="18">
        <f t="shared" si="13"/>
        <v>33617.444642588453</v>
      </c>
      <c r="AB99" s="18">
        <f t="shared" si="14"/>
        <v>1232639.6368949099</v>
      </c>
      <c r="AC99" s="19">
        <v>1120581.4880862818</v>
      </c>
    </row>
    <row r="100" spans="2:29" ht="12.95" customHeight="1" x14ac:dyDescent="0.25">
      <c r="B100" s="11" t="s">
        <v>390</v>
      </c>
      <c r="C100" s="12" t="s">
        <v>12</v>
      </c>
      <c r="D100" s="12" t="str">
        <f t="shared" si="15"/>
        <v>Ejecutivo</v>
      </c>
      <c r="E100" s="11" t="s">
        <v>368</v>
      </c>
      <c r="F100" s="11" t="s">
        <v>391</v>
      </c>
      <c r="G100" s="11" t="s">
        <v>221</v>
      </c>
      <c r="H100" s="11" t="s">
        <v>1</v>
      </c>
      <c r="I100" s="11" t="str">
        <f t="shared" si="16"/>
        <v>Femenino</v>
      </c>
      <c r="J100" s="11" t="s">
        <v>345</v>
      </c>
      <c r="K100" s="12">
        <v>3</v>
      </c>
      <c r="L100" s="13">
        <f t="shared" si="11"/>
        <v>16500</v>
      </c>
      <c r="M100" s="14">
        <v>16730</v>
      </c>
      <c r="N100" s="15">
        <v>61</v>
      </c>
      <c r="O100" s="16">
        <f t="shared" si="12"/>
        <v>81673.721889700682</v>
      </c>
      <c r="P100" s="16" t="str">
        <f t="shared" si="17"/>
        <v>SI</v>
      </c>
      <c r="Q100" s="17" t="s">
        <v>15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18">
        <f t="shared" si="13"/>
        <v>24502.116566910205</v>
      </c>
      <c r="AB100" s="18">
        <f t="shared" si="14"/>
        <v>898410.94078670745</v>
      </c>
      <c r="AC100" s="19">
        <v>816737.21889700682</v>
      </c>
    </row>
    <row r="101" spans="2:29" ht="12.95" customHeight="1" x14ac:dyDescent="0.25">
      <c r="B101" s="11" t="s">
        <v>289</v>
      </c>
      <c r="C101" s="12" t="s">
        <v>13</v>
      </c>
      <c r="D101" s="12" t="str">
        <f t="shared" si="15"/>
        <v>Trabajador</v>
      </c>
      <c r="E101" s="11" t="s">
        <v>368</v>
      </c>
      <c r="F101" s="11" t="s">
        <v>233</v>
      </c>
      <c r="G101" s="11" t="s">
        <v>290</v>
      </c>
      <c r="H101" s="11" t="s">
        <v>68</v>
      </c>
      <c r="I101" s="11" t="str">
        <f t="shared" si="16"/>
        <v>Masculino</v>
      </c>
      <c r="J101" s="11" t="s">
        <v>345</v>
      </c>
      <c r="K101" s="12">
        <v>7</v>
      </c>
      <c r="L101" s="13">
        <f t="shared" ref="L101:L132" si="18">IF(AC101&lt;1000000,K101*5500,0)</f>
        <v>38500</v>
      </c>
      <c r="M101" s="14">
        <v>15357</v>
      </c>
      <c r="N101" s="15">
        <v>64</v>
      </c>
      <c r="O101" s="16">
        <f t="shared" ref="O101:O132" si="19">IF(J101="Rancagua",10%*AC101,20%*AC101)</f>
        <v>87361.430029772455</v>
      </c>
      <c r="P101" s="16" t="str">
        <f t="shared" si="17"/>
        <v>SI</v>
      </c>
      <c r="Q101" s="17">
        <v>7</v>
      </c>
      <c r="R101" s="17"/>
      <c r="S101" s="17"/>
      <c r="T101" s="17"/>
      <c r="U101" s="17"/>
      <c r="V101" s="17"/>
      <c r="W101" s="17"/>
      <c r="X101" s="17"/>
      <c r="Y101" s="17"/>
      <c r="Z101" s="17"/>
      <c r="AA101" s="18">
        <f t="shared" ref="AA101:AA132" si="20">IF(Q101="",0,3%*AC101)</f>
        <v>26208.429008931736</v>
      </c>
      <c r="AB101" s="18">
        <f t="shared" ref="AB101:AB132" si="21">IF(N101&gt;=50,AC101+10%*AC101,AC101+5%*AC101)</f>
        <v>960975.730327497</v>
      </c>
      <c r="AC101" s="19">
        <v>873614.30029772455</v>
      </c>
    </row>
    <row r="102" spans="2:29" ht="12.95" customHeight="1" x14ac:dyDescent="0.25">
      <c r="B102" s="11" t="s">
        <v>150</v>
      </c>
      <c r="C102" s="12" t="s">
        <v>12</v>
      </c>
      <c r="D102" s="12" t="str">
        <f t="shared" si="15"/>
        <v>Ejecutivo</v>
      </c>
      <c r="E102" s="11" t="s">
        <v>358</v>
      </c>
      <c r="F102" s="11" t="s">
        <v>54</v>
      </c>
      <c r="G102" s="11" t="s">
        <v>71</v>
      </c>
      <c r="H102" s="11" t="s">
        <v>68</v>
      </c>
      <c r="I102" s="11" t="str">
        <f t="shared" si="16"/>
        <v>Masculino</v>
      </c>
      <c r="J102" s="11" t="s">
        <v>63</v>
      </c>
      <c r="K102" s="12">
        <v>6</v>
      </c>
      <c r="L102" s="13">
        <f t="shared" si="18"/>
        <v>0</v>
      </c>
      <c r="M102" s="14">
        <v>16881</v>
      </c>
      <c r="N102" s="15">
        <v>60</v>
      </c>
      <c r="O102" s="16">
        <f t="shared" si="19"/>
        <v>533297.56961965782</v>
      </c>
      <c r="P102" s="16" t="str">
        <f t="shared" si="17"/>
        <v>NO</v>
      </c>
      <c r="Q102" s="17" t="s">
        <v>15</v>
      </c>
      <c r="R102" s="17"/>
      <c r="S102" s="17"/>
      <c r="T102" s="17"/>
      <c r="U102" s="17"/>
      <c r="V102" s="17"/>
      <c r="W102" s="17"/>
      <c r="X102" s="17"/>
      <c r="Y102" s="17"/>
      <c r="Z102" s="17"/>
      <c r="AA102" s="18">
        <f t="shared" si="20"/>
        <v>79994.635442948653</v>
      </c>
      <c r="AB102" s="18">
        <f t="shared" si="21"/>
        <v>2933136.6329081175</v>
      </c>
      <c r="AC102" s="19">
        <v>2666487.8480982888</v>
      </c>
    </row>
    <row r="103" spans="2:29" ht="12.95" customHeight="1" x14ac:dyDescent="0.25">
      <c r="B103" s="11" t="s">
        <v>271</v>
      </c>
      <c r="C103" s="12" t="s">
        <v>13</v>
      </c>
      <c r="D103" s="12" t="str">
        <f t="shared" si="15"/>
        <v>Trabajador</v>
      </c>
      <c r="E103" s="11" t="s">
        <v>371</v>
      </c>
      <c r="F103" s="11" t="s">
        <v>269</v>
      </c>
      <c r="G103" s="11" t="s">
        <v>23</v>
      </c>
      <c r="H103" s="11" t="s">
        <v>68</v>
      </c>
      <c r="I103" s="11" t="str">
        <f t="shared" si="16"/>
        <v>Masculino</v>
      </c>
      <c r="J103" s="11" t="s">
        <v>181</v>
      </c>
      <c r="K103" s="12">
        <v>2</v>
      </c>
      <c r="L103" s="13">
        <f t="shared" si="18"/>
        <v>11000</v>
      </c>
      <c r="M103" s="14">
        <v>21629</v>
      </c>
      <c r="N103" s="15">
        <v>47</v>
      </c>
      <c r="O103" s="16">
        <f t="shared" si="19"/>
        <v>96000</v>
      </c>
      <c r="P103" s="16" t="str">
        <f t="shared" si="17"/>
        <v>NO</v>
      </c>
      <c r="Q103" s="17">
        <v>8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8">
        <f t="shared" si="20"/>
        <v>14400</v>
      </c>
      <c r="AB103" s="18">
        <f t="shared" si="21"/>
        <v>504000</v>
      </c>
      <c r="AC103" s="19">
        <v>480000</v>
      </c>
    </row>
    <row r="104" spans="2:29" ht="12.95" customHeight="1" x14ac:dyDescent="0.25">
      <c r="B104" s="11" t="s">
        <v>316</v>
      </c>
      <c r="C104" s="12" t="s">
        <v>12</v>
      </c>
      <c r="D104" s="12" t="str">
        <f t="shared" si="15"/>
        <v>Ejecutivo</v>
      </c>
      <c r="E104" s="11" t="s">
        <v>370</v>
      </c>
      <c r="F104" s="11" t="s">
        <v>317</v>
      </c>
      <c r="G104" s="11" t="s">
        <v>67</v>
      </c>
      <c r="H104" s="11" t="s">
        <v>68</v>
      </c>
      <c r="I104" s="11" t="str">
        <f t="shared" si="16"/>
        <v>Masculino</v>
      </c>
      <c r="J104" s="11" t="s">
        <v>345</v>
      </c>
      <c r="K104" s="12">
        <v>2</v>
      </c>
      <c r="L104" s="13">
        <f t="shared" si="18"/>
        <v>0</v>
      </c>
      <c r="M104" s="14">
        <v>22366</v>
      </c>
      <c r="N104" s="15">
        <v>45</v>
      </c>
      <c r="O104" s="16">
        <f t="shared" si="19"/>
        <v>800000</v>
      </c>
      <c r="P104" s="16" t="str">
        <f t="shared" si="17"/>
        <v>NO</v>
      </c>
      <c r="Q104" s="17" t="s">
        <v>16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8">
        <f t="shared" si="20"/>
        <v>0</v>
      </c>
      <c r="AB104" s="18">
        <f t="shared" si="21"/>
        <v>8400000</v>
      </c>
      <c r="AC104" s="58">
        <v>8000000</v>
      </c>
    </row>
    <row r="105" spans="2:29" ht="12.95" customHeight="1" x14ac:dyDescent="0.25">
      <c r="B105" s="11" t="s">
        <v>245</v>
      </c>
      <c r="C105" s="12" t="s">
        <v>12</v>
      </c>
      <c r="D105" s="12" t="str">
        <f t="shared" si="15"/>
        <v>Ejecutivo</v>
      </c>
      <c r="E105" s="11" t="s">
        <v>370</v>
      </c>
      <c r="F105" s="11" t="s">
        <v>244</v>
      </c>
      <c r="G105" s="11" t="s">
        <v>67</v>
      </c>
      <c r="H105" s="11" t="s">
        <v>68</v>
      </c>
      <c r="I105" s="11" t="str">
        <f t="shared" si="16"/>
        <v>Masculino</v>
      </c>
      <c r="J105" s="11" t="s">
        <v>345</v>
      </c>
      <c r="K105" s="12">
        <v>0</v>
      </c>
      <c r="L105" s="13">
        <f t="shared" si="18"/>
        <v>0</v>
      </c>
      <c r="M105" s="14">
        <v>21621</v>
      </c>
      <c r="N105" s="15">
        <v>47</v>
      </c>
      <c r="O105" s="16">
        <f t="shared" si="19"/>
        <v>150000</v>
      </c>
      <c r="P105" s="16" t="str">
        <f t="shared" si="17"/>
        <v>NO</v>
      </c>
      <c r="Q105" s="17" t="s">
        <v>15</v>
      </c>
      <c r="R105" s="17"/>
      <c r="S105" s="17"/>
      <c r="T105" s="17"/>
      <c r="U105" s="17"/>
      <c r="V105" s="17"/>
      <c r="W105" s="17"/>
      <c r="X105" s="17"/>
      <c r="Y105" s="17"/>
      <c r="Z105" s="17"/>
      <c r="AA105" s="18">
        <f t="shared" si="20"/>
        <v>45000</v>
      </c>
      <c r="AB105" s="18">
        <f t="shared" si="21"/>
        <v>1575000</v>
      </c>
      <c r="AC105" s="19">
        <v>1500000</v>
      </c>
    </row>
    <row r="106" spans="2:29" ht="12.95" customHeight="1" x14ac:dyDescent="0.25">
      <c r="B106" s="11" t="s">
        <v>168</v>
      </c>
      <c r="C106" s="12" t="s">
        <v>13</v>
      </c>
      <c r="D106" s="12" t="str">
        <f t="shared" si="15"/>
        <v>Trabajador</v>
      </c>
      <c r="E106" s="11" t="s">
        <v>358</v>
      </c>
      <c r="F106" s="11" t="s">
        <v>56</v>
      </c>
      <c r="G106" s="11" t="s">
        <v>169</v>
      </c>
      <c r="H106" s="11" t="s">
        <v>68</v>
      </c>
      <c r="I106" s="11" t="str">
        <f t="shared" si="16"/>
        <v>Masculino</v>
      </c>
      <c r="J106" s="11" t="s">
        <v>63</v>
      </c>
      <c r="K106" s="12">
        <v>4</v>
      </c>
      <c r="L106" s="13">
        <f t="shared" si="18"/>
        <v>0</v>
      </c>
      <c r="M106" s="14">
        <v>17204</v>
      </c>
      <c r="N106" s="15">
        <v>59</v>
      </c>
      <c r="O106" s="16">
        <f t="shared" si="19"/>
        <v>282190.06103876489</v>
      </c>
      <c r="P106" s="16" t="str">
        <f t="shared" si="17"/>
        <v>NO</v>
      </c>
      <c r="Q106" s="17">
        <v>3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8">
        <f t="shared" si="20"/>
        <v>42328.509155814732</v>
      </c>
      <c r="AB106" s="18">
        <f t="shared" si="21"/>
        <v>1552045.3357132068</v>
      </c>
      <c r="AC106" s="19">
        <v>1410950.3051938245</v>
      </c>
    </row>
    <row r="107" spans="2:29" ht="12.95" customHeight="1" x14ac:dyDescent="0.25">
      <c r="B107" s="11" t="s">
        <v>201</v>
      </c>
      <c r="C107" s="12" t="s">
        <v>13</v>
      </c>
      <c r="D107" s="12" t="str">
        <f t="shared" si="15"/>
        <v>Trabajador</v>
      </c>
      <c r="E107" s="11" t="s">
        <v>357</v>
      </c>
      <c r="F107" s="11" t="s">
        <v>129</v>
      </c>
      <c r="G107" s="11" t="s">
        <v>28</v>
      </c>
      <c r="H107" s="11" t="s">
        <v>68</v>
      </c>
      <c r="I107" s="11" t="str">
        <f t="shared" si="16"/>
        <v>Masculino</v>
      </c>
      <c r="J107" s="11" t="s">
        <v>181</v>
      </c>
      <c r="K107" s="12">
        <v>4</v>
      </c>
      <c r="L107" s="13">
        <f t="shared" si="18"/>
        <v>0</v>
      </c>
      <c r="M107" s="14">
        <v>15514</v>
      </c>
      <c r="N107" s="15">
        <v>64</v>
      </c>
      <c r="O107" s="16">
        <f t="shared" si="19"/>
        <v>210486.87195020204</v>
      </c>
      <c r="P107" s="16" t="str">
        <f t="shared" si="17"/>
        <v>SI</v>
      </c>
      <c r="Q107" s="17">
        <v>3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8">
        <f t="shared" si="20"/>
        <v>31573.030792530302</v>
      </c>
      <c r="AB107" s="18">
        <f t="shared" si="21"/>
        <v>1157677.7957261112</v>
      </c>
      <c r="AC107" s="19">
        <v>1052434.3597510101</v>
      </c>
    </row>
    <row r="108" spans="2:29" ht="12.95" customHeight="1" x14ac:dyDescent="0.25">
      <c r="B108" s="11" t="s">
        <v>121</v>
      </c>
      <c r="C108" s="12" t="s">
        <v>13</v>
      </c>
      <c r="D108" s="12" t="str">
        <f t="shared" si="15"/>
        <v>Trabajador</v>
      </c>
      <c r="E108" s="11" t="s">
        <v>358</v>
      </c>
      <c r="F108" s="11" t="s">
        <v>120</v>
      </c>
      <c r="G108" s="11" t="s">
        <v>44</v>
      </c>
      <c r="H108" s="11" t="s">
        <v>68</v>
      </c>
      <c r="I108" s="11" t="str">
        <f t="shared" si="16"/>
        <v>Masculino</v>
      </c>
      <c r="J108" s="11" t="s">
        <v>63</v>
      </c>
      <c r="K108" s="12">
        <v>3</v>
      </c>
      <c r="L108" s="13">
        <f t="shared" si="18"/>
        <v>0</v>
      </c>
      <c r="M108" s="14">
        <v>17800</v>
      </c>
      <c r="N108" s="15">
        <v>58</v>
      </c>
      <c r="O108" s="16">
        <f t="shared" si="19"/>
        <v>283323.93615724932</v>
      </c>
      <c r="P108" s="16" t="str">
        <f t="shared" si="17"/>
        <v>NO</v>
      </c>
      <c r="Q108" s="17">
        <v>14</v>
      </c>
      <c r="R108" s="17"/>
      <c r="S108" s="17"/>
      <c r="T108" s="17"/>
      <c r="U108" s="17"/>
      <c r="V108" s="17"/>
      <c r="W108" s="17"/>
      <c r="X108" s="17"/>
      <c r="Y108" s="17"/>
      <c r="Z108" s="17"/>
      <c r="AA108" s="18">
        <f t="shared" si="20"/>
        <v>42498.59042358739</v>
      </c>
      <c r="AB108" s="18">
        <f t="shared" si="21"/>
        <v>1558281.6488648711</v>
      </c>
      <c r="AC108" s="19">
        <v>1416619.6807862464</v>
      </c>
    </row>
    <row r="109" spans="2:29" ht="12.95" customHeight="1" x14ac:dyDescent="0.25">
      <c r="B109" s="11" t="s">
        <v>45</v>
      </c>
      <c r="C109" s="12" t="s">
        <v>13</v>
      </c>
      <c r="D109" s="12" t="str">
        <f t="shared" si="15"/>
        <v>Trabajador</v>
      </c>
      <c r="E109" s="11" t="s">
        <v>358</v>
      </c>
      <c r="F109" s="11" t="s">
        <v>104</v>
      </c>
      <c r="G109" s="11" t="s">
        <v>43</v>
      </c>
      <c r="H109" s="11" t="s">
        <v>68</v>
      </c>
      <c r="I109" s="11" t="str">
        <f t="shared" si="16"/>
        <v>Masculino</v>
      </c>
      <c r="J109" s="11" t="s">
        <v>69</v>
      </c>
      <c r="K109" s="12">
        <v>1</v>
      </c>
      <c r="L109" s="13">
        <f t="shared" si="18"/>
        <v>5500</v>
      </c>
      <c r="M109" s="14">
        <v>16764</v>
      </c>
      <c r="N109" s="15">
        <v>61</v>
      </c>
      <c r="O109" s="16">
        <f t="shared" si="19"/>
        <v>107179.60583299976</v>
      </c>
      <c r="P109" s="16" t="str">
        <f t="shared" si="17"/>
        <v>SI</v>
      </c>
      <c r="Q109" s="17">
        <v>13</v>
      </c>
      <c r="R109" s="17"/>
      <c r="S109" s="17"/>
      <c r="T109" s="17"/>
      <c r="U109" s="17"/>
      <c r="V109" s="17"/>
      <c r="W109" s="17"/>
      <c r="X109" s="17"/>
      <c r="Y109" s="17"/>
      <c r="Z109" s="17"/>
      <c r="AA109" s="18">
        <f t="shared" si="20"/>
        <v>16076.940874949963</v>
      </c>
      <c r="AB109" s="18">
        <f t="shared" si="21"/>
        <v>589487.83208149869</v>
      </c>
      <c r="AC109" s="19">
        <v>535898.02916499879</v>
      </c>
    </row>
    <row r="110" spans="2:29" ht="12.95" customHeight="1" x14ac:dyDescent="0.25">
      <c r="B110" s="11" t="s">
        <v>113</v>
      </c>
      <c r="C110" s="12" t="s">
        <v>13</v>
      </c>
      <c r="D110" s="12" t="str">
        <f t="shared" si="15"/>
        <v>Trabajador</v>
      </c>
      <c r="E110" s="11" t="s">
        <v>358</v>
      </c>
      <c r="F110" s="11" t="s">
        <v>104</v>
      </c>
      <c r="G110" s="11" t="s">
        <v>43</v>
      </c>
      <c r="H110" s="11" t="s">
        <v>68</v>
      </c>
      <c r="I110" s="11" t="str">
        <f t="shared" si="16"/>
        <v>Masculino</v>
      </c>
      <c r="J110" s="11" t="s">
        <v>63</v>
      </c>
      <c r="K110" s="12">
        <v>1</v>
      </c>
      <c r="L110" s="13">
        <f t="shared" si="18"/>
        <v>5500</v>
      </c>
      <c r="M110" s="14">
        <v>13713</v>
      </c>
      <c r="N110" s="15">
        <v>69</v>
      </c>
      <c r="O110" s="16">
        <f t="shared" si="19"/>
        <v>123609.41042799572</v>
      </c>
      <c r="P110" s="16" t="str">
        <f t="shared" si="17"/>
        <v>SI</v>
      </c>
      <c r="Q110" s="17">
        <v>14</v>
      </c>
      <c r="R110" s="17"/>
      <c r="S110" s="17"/>
      <c r="T110" s="17"/>
      <c r="U110" s="17"/>
      <c r="V110" s="17"/>
      <c r="W110" s="17"/>
      <c r="X110" s="17"/>
      <c r="Y110" s="17"/>
      <c r="Z110" s="17"/>
      <c r="AA110" s="18">
        <f t="shared" si="20"/>
        <v>18541.411564199359</v>
      </c>
      <c r="AB110" s="18">
        <f t="shared" si="21"/>
        <v>679851.75735397649</v>
      </c>
      <c r="AC110" s="19">
        <v>618047.05213997862</v>
      </c>
    </row>
    <row r="111" spans="2:29" ht="12.95" customHeight="1" x14ac:dyDescent="0.25">
      <c r="B111" s="11" t="s">
        <v>146</v>
      </c>
      <c r="C111" s="12" t="s">
        <v>12</v>
      </c>
      <c r="D111" s="12" t="str">
        <f t="shared" si="15"/>
        <v>Ejecutivo</v>
      </c>
      <c r="E111" s="11" t="s">
        <v>358</v>
      </c>
      <c r="F111" s="11" t="s">
        <v>53</v>
      </c>
      <c r="G111" s="11" t="s">
        <v>71</v>
      </c>
      <c r="H111" s="11" t="s">
        <v>68</v>
      </c>
      <c r="I111" s="11" t="str">
        <f t="shared" si="16"/>
        <v>Masculino</v>
      </c>
      <c r="J111" s="11" t="s">
        <v>63</v>
      </c>
      <c r="K111" s="12">
        <v>0</v>
      </c>
      <c r="L111" s="13">
        <f t="shared" si="18"/>
        <v>0</v>
      </c>
      <c r="M111" s="14">
        <v>14626</v>
      </c>
      <c r="N111" s="15">
        <v>66</v>
      </c>
      <c r="O111" s="16">
        <f t="shared" si="19"/>
        <v>97740.22708308007</v>
      </c>
      <c r="P111" s="16" t="str">
        <f t="shared" si="17"/>
        <v>SI</v>
      </c>
      <c r="Q111" s="17" t="s">
        <v>15</v>
      </c>
      <c r="R111" s="17"/>
      <c r="S111" s="17"/>
      <c r="T111" s="17"/>
      <c r="U111" s="17"/>
      <c r="V111" s="17"/>
      <c r="W111" s="17"/>
      <c r="X111" s="17"/>
      <c r="Y111" s="17"/>
      <c r="Z111" s="17"/>
      <c r="AA111" s="18">
        <f t="shared" si="20"/>
        <v>14661.034062462009</v>
      </c>
      <c r="AB111" s="18">
        <f t="shared" si="21"/>
        <v>537571.24895694037</v>
      </c>
      <c r="AC111" s="19">
        <v>488701.13541540032</v>
      </c>
    </row>
    <row r="112" spans="2:29" ht="12.95" customHeight="1" x14ac:dyDescent="0.25">
      <c r="B112" s="11" t="s">
        <v>46</v>
      </c>
      <c r="C112" s="12" t="s">
        <v>13</v>
      </c>
      <c r="D112" s="12" t="str">
        <f t="shared" si="15"/>
        <v>Trabajador</v>
      </c>
      <c r="E112" s="11" t="s">
        <v>358</v>
      </c>
      <c r="F112" s="11" t="s">
        <v>104</v>
      </c>
      <c r="G112" s="11" t="s">
        <v>47</v>
      </c>
      <c r="H112" s="11" t="s">
        <v>68</v>
      </c>
      <c r="I112" s="11" t="str">
        <f t="shared" si="16"/>
        <v>Masculino</v>
      </c>
      <c r="J112" s="11" t="s">
        <v>69</v>
      </c>
      <c r="K112" s="12">
        <v>1</v>
      </c>
      <c r="L112" s="13">
        <f t="shared" si="18"/>
        <v>0</v>
      </c>
      <c r="M112" s="14">
        <v>15433</v>
      </c>
      <c r="N112" s="15">
        <v>64</v>
      </c>
      <c r="O112" s="16">
        <f t="shared" si="19"/>
        <v>276333.30475902319</v>
      </c>
      <c r="P112" s="16" t="str">
        <f t="shared" si="17"/>
        <v>SI</v>
      </c>
      <c r="Q112" s="17">
        <v>7</v>
      </c>
      <c r="R112" s="17"/>
      <c r="S112" s="17"/>
      <c r="T112" s="17"/>
      <c r="U112" s="17"/>
      <c r="V112" s="17"/>
      <c r="W112" s="17"/>
      <c r="X112" s="17"/>
      <c r="Y112" s="17"/>
      <c r="Z112" s="17"/>
      <c r="AA112" s="18">
        <f t="shared" si="20"/>
        <v>41449.995713853481</v>
      </c>
      <c r="AB112" s="18">
        <f t="shared" si="21"/>
        <v>1519833.1761746276</v>
      </c>
      <c r="AC112" s="19">
        <v>1381666.523795116</v>
      </c>
    </row>
    <row r="113" spans="2:29" ht="12.95" customHeight="1" x14ac:dyDescent="0.25">
      <c r="B113" s="11" t="s">
        <v>272</v>
      </c>
      <c r="C113" s="12" t="s">
        <v>13</v>
      </c>
      <c r="D113" s="12" t="str">
        <f t="shared" si="15"/>
        <v>Trabajador</v>
      </c>
      <c r="E113" s="11" t="s">
        <v>371</v>
      </c>
      <c r="F113" s="11" t="s">
        <v>269</v>
      </c>
      <c r="G113" s="11" t="s">
        <v>187</v>
      </c>
      <c r="H113" s="11" t="s">
        <v>68</v>
      </c>
      <c r="I113" s="11" t="str">
        <f t="shared" si="16"/>
        <v>Masculino</v>
      </c>
      <c r="J113" s="11" t="s">
        <v>181</v>
      </c>
      <c r="K113" s="12">
        <v>2</v>
      </c>
      <c r="L113" s="13">
        <f t="shared" si="18"/>
        <v>11000</v>
      </c>
      <c r="M113" s="14">
        <v>21169</v>
      </c>
      <c r="N113" s="15">
        <v>48</v>
      </c>
      <c r="O113" s="16">
        <f t="shared" si="19"/>
        <v>98000</v>
      </c>
      <c r="P113" s="16" t="str">
        <f t="shared" si="17"/>
        <v>NO</v>
      </c>
      <c r="Q113" s="17">
        <v>8</v>
      </c>
      <c r="R113" s="17"/>
      <c r="S113" s="17"/>
      <c r="T113" s="17"/>
      <c r="U113" s="17"/>
      <c r="V113" s="17"/>
      <c r="W113" s="17"/>
      <c r="X113" s="17"/>
      <c r="Y113" s="17"/>
      <c r="Z113" s="17"/>
      <c r="AA113" s="18">
        <f t="shared" si="20"/>
        <v>14700</v>
      </c>
      <c r="AB113" s="18">
        <f t="shared" si="21"/>
        <v>514500</v>
      </c>
      <c r="AC113" s="19">
        <v>490000</v>
      </c>
    </row>
    <row r="114" spans="2:29" ht="12.95" customHeight="1" x14ac:dyDescent="0.25">
      <c r="B114" s="11" t="s">
        <v>138</v>
      </c>
      <c r="C114" s="12" t="s">
        <v>12</v>
      </c>
      <c r="D114" s="12" t="str">
        <f t="shared" si="15"/>
        <v>Ejecutivo</v>
      </c>
      <c r="E114" s="11" t="s">
        <v>360</v>
      </c>
      <c r="F114" s="11" t="s">
        <v>137</v>
      </c>
      <c r="G114" s="11" t="s">
        <v>70</v>
      </c>
      <c r="H114" s="11" t="s">
        <v>68</v>
      </c>
      <c r="I114" s="11" t="str">
        <f t="shared" si="16"/>
        <v>Masculino</v>
      </c>
      <c r="J114" s="11" t="s">
        <v>63</v>
      </c>
      <c r="K114" s="12">
        <v>8</v>
      </c>
      <c r="L114" s="13">
        <f t="shared" si="18"/>
        <v>44000</v>
      </c>
      <c r="M114" s="14">
        <v>16730</v>
      </c>
      <c r="N114" s="15">
        <v>61</v>
      </c>
      <c r="O114" s="16">
        <f t="shared" si="19"/>
        <v>156812.43595733508</v>
      </c>
      <c r="P114" s="16" t="str">
        <f t="shared" si="17"/>
        <v>SI</v>
      </c>
      <c r="Q114" s="17" t="s">
        <v>15</v>
      </c>
      <c r="R114" s="17"/>
      <c r="S114" s="17"/>
      <c r="T114" s="17"/>
      <c r="U114" s="17"/>
      <c r="V114" s="17"/>
      <c r="W114" s="17"/>
      <c r="X114" s="17"/>
      <c r="Y114" s="17"/>
      <c r="Z114" s="17"/>
      <c r="AA114" s="18">
        <f t="shared" si="20"/>
        <v>23521.865393600259</v>
      </c>
      <c r="AB114" s="18">
        <f t="shared" si="21"/>
        <v>862468.39776534296</v>
      </c>
      <c r="AC114" s="19">
        <v>784062.17978667538</v>
      </c>
    </row>
    <row r="115" spans="2:29" ht="12.95" customHeight="1" x14ac:dyDescent="0.25">
      <c r="B115" s="11" t="s">
        <v>398</v>
      </c>
      <c r="C115" s="12" t="s">
        <v>13</v>
      </c>
      <c r="D115" s="12" t="str">
        <f t="shared" si="15"/>
        <v>Trabajador</v>
      </c>
      <c r="E115" s="11" t="s">
        <v>360</v>
      </c>
      <c r="F115" s="11" t="s">
        <v>399</v>
      </c>
      <c r="G115" s="11" t="s">
        <v>155</v>
      </c>
      <c r="H115" s="11" t="s">
        <v>1</v>
      </c>
      <c r="I115" s="11" t="str">
        <f t="shared" si="16"/>
        <v>Femenino</v>
      </c>
      <c r="J115" s="11" t="s">
        <v>63</v>
      </c>
      <c r="K115" s="12">
        <v>0</v>
      </c>
      <c r="L115" s="13">
        <f t="shared" si="18"/>
        <v>0</v>
      </c>
      <c r="M115" s="14">
        <v>18332</v>
      </c>
      <c r="N115" s="15">
        <v>56</v>
      </c>
      <c r="O115" s="16">
        <f t="shared" si="19"/>
        <v>268118.30282415712</v>
      </c>
      <c r="P115" s="16" t="str">
        <f t="shared" si="17"/>
        <v>NO</v>
      </c>
      <c r="Q115" s="17">
        <v>14</v>
      </c>
      <c r="R115" s="17"/>
      <c r="S115" s="17"/>
      <c r="T115" s="17"/>
      <c r="U115" s="17"/>
      <c r="V115" s="17"/>
      <c r="W115" s="17"/>
      <c r="X115" s="17"/>
      <c r="Y115" s="17"/>
      <c r="Z115" s="17"/>
      <c r="AA115" s="18">
        <f t="shared" si="20"/>
        <v>40217.745423623564</v>
      </c>
      <c r="AB115" s="18">
        <f t="shared" si="21"/>
        <v>1474650.6655328642</v>
      </c>
      <c r="AC115" s="19">
        <v>1340591.5141207855</v>
      </c>
    </row>
    <row r="116" spans="2:29" ht="12.95" customHeight="1" x14ac:dyDescent="0.25">
      <c r="B116" s="11" t="s">
        <v>215</v>
      </c>
      <c r="C116" s="12" t="s">
        <v>12</v>
      </c>
      <c r="D116" s="12" t="str">
        <f t="shared" si="15"/>
        <v>Ejecutivo</v>
      </c>
      <c r="E116" s="11" t="s">
        <v>369</v>
      </c>
      <c r="F116" s="11" t="s">
        <v>216</v>
      </c>
      <c r="G116" s="11" t="s">
        <v>71</v>
      </c>
      <c r="H116" s="11" t="s">
        <v>1</v>
      </c>
      <c r="I116" s="11" t="str">
        <f t="shared" si="16"/>
        <v>Femenino</v>
      </c>
      <c r="J116" s="11" t="s">
        <v>345</v>
      </c>
      <c r="K116" s="12">
        <v>2</v>
      </c>
      <c r="L116" s="13">
        <f t="shared" si="18"/>
        <v>0</v>
      </c>
      <c r="M116" s="14">
        <v>23837</v>
      </c>
      <c r="N116" s="15">
        <v>41</v>
      </c>
      <c r="O116" s="16">
        <f t="shared" si="19"/>
        <v>150000</v>
      </c>
      <c r="P116" s="16" t="str">
        <f t="shared" si="17"/>
        <v>NO</v>
      </c>
      <c r="Q116" s="17" t="s">
        <v>15</v>
      </c>
      <c r="R116" s="17"/>
      <c r="S116" s="17"/>
      <c r="T116" s="17"/>
      <c r="U116" s="17"/>
      <c r="V116" s="17"/>
      <c r="W116" s="17"/>
      <c r="X116" s="17"/>
      <c r="Y116" s="17"/>
      <c r="Z116" s="17"/>
      <c r="AA116" s="18">
        <f t="shared" si="20"/>
        <v>45000</v>
      </c>
      <c r="AB116" s="18">
        <f t="shared" si="21"/>
        <v>1575000</v>
      </c>
      <c r="AC116" s="19">
        <v>1500000</v>
      </c>
    </row>
    <row r="117" spans="2:29" ht="12.95" customHeight="1" x14ac:dyDescent="0.25">
      <c r="B117" s="11" t="s">
        <v>61</v>
      </c>
      <c r="C117" s="12" t="s">
        <v>12</v>
      </c>
      <c r="D117" s="12" t="str">
        <f t="shared" si="15"/>
        <v>Ejecutivo</v>
      </c>
      <c r="E117" s="11" t="s">
        <v>373</v>
      </c>
      <c r="F117" s="11" t="s">
        <v>0</v>
      </c>
      <c r="G117" s="11" t="s">
        <v>62</v>
      </c>
      <c r="H117" s="11" t="s">
        <v>68</v>
      </c>
      <c r="I117" s="11" t="str">
        <f t="shared" si="16"/>
        <v>Masculino</v>
      </c>
      <c r="J117" s="11" t="s">
        <v>69</v>
      </c>
      <c r="K117" s="12">
        <v>0</v>
      </c>
      <c r="L117" s="13">
        <f t="shared" si="18"/>
        <v>0</v>
      </c>
      <c r="M117" s="14">
        <v>22238</v>
      </c>
      <c r="N117" s="15">
        <v>46</v>
      </c>
      <c r="O117" s="16">
        <f t="shared" si="19"/>
        <v>1600000</v>
      </c>
      <c r="P117" s="16" t="str">
        <f t="shared" si="17"/>
        <v>NO</v>
      </c>
      <c r="Q117" s="17" t="s">
        <v>16</v>
      </c>
      <c r="R117" s="17"/>
      <c r="S117" s="17"/>
      <c r="T117" s="17"/>
      <c r="U117" s="17"/>
      <c r="V117" s="17"/>
      <c r="W117" s="17"/>
      <c r="X117" s="17"/>
      <c r="Y117" s="17"/>
      <c r="Z117" s="17"/>
      <c r="AA117" s="18">
        <f t="shared" si="20"/>
        <v>0</v>
      </c>
      <c r="AB117" s="18">
        <f t="shared" si="21"/>
        <v>8400000</v>
      </c>
      <c r="AC117" s="58">
        <v>8000000</v>
      </c>
    </row>
    <row r="118" spans="2:29" ht="12.95" customHeight="1" x14ac:dyDescent="0.25">
      <c r="B118" s="11" t="s">
        <v>171</v>
      </c>
      <c r="C118" s="12" t="s">
        <v>12</v>
      </c>
      <c r="D118" s="12" t="str">
        <f t="shared" si="15"/>
        <v>Ejecutivo</v>
      </c>
      <c r="E118" s="11" t="s">
        <v>358</v>
      </c>
      <c r="F118" s="11" t="s">
        <v>57</v>
      </c>
      <c r="G118" s="11" t="s">
        <v>172</v>
      </c>
      <c r="H118" s="11" t="s">
        <v>68</v>
      </c>
      <c r="I118" s="11" t="str">
        <f t="shared" si="16"/>
        <v>Masculino</v>
      </c>
      <c r="J118" s="11" t="s">
        <v>170</v>
      </c>
      <c r="K118" s="12">
        <v>5</v>
      </c>
      <c r="L118" s="13">
        <f t="shared" si="18"/>
        <v>0</v>
      </c>
      <c r="M118" s="14">
        <v>19947</v>
      </c>
      <c r="N118" s="15">
        <v>52</v>
      </c>
      <c r="O118" s="16">
        <f t="shared" si="19"/>
        <v>300000</v>
      </c>
      <c r="P118" s="16" t="str">
        <f t="shared" si="17"/>
        <v>NO</v>
      </c>
      <c r="Q118" s="17" t="s">
        <v>15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8">
        <f t="shared" si="20"/>
        <v>45000</v>
      </c>
      <c r="AB118" s="18">
        <f t="shared" si="21"/>
        <v>1650000</v>
      </c>
      <c r="AC118" s="19">
        <v>1500000</v>
      </c>
    </row>
    <row r="119" spans="2:29" ht="12.95" customHeight="1" x14ac:dyDescent="0.25">
      <c r="B119" s="11" t="s">
        <v>78</v>
      </c>
      <c r="C119" s="12" t="s">
        <v>12</v>
      </c>
      <c r="D119" s="12" t="str">
        <f t="shared" si="15"/>
        <v>Ejecutivo</v>
      </c>
      <c r="E119" s="11" t="s">
        <v>371</v>
      </c>
      <c r="F119" s="11" t="s">
        <v>79</v>
      </c>
      <c r="G119" s="11" t="s">
        <v>94</v>
      </c>
      <c r="H119" s="11" t="s">
        <v>68</v>
      </c>
      <c r="I119" s="11" t="str">
        <f t="shared" si="16"/>
        <v>Masculino</v>
      </c>
      <c r="J119" s="11" t="s">
        <v>181</v>
      </c>
      <c r="K119" s="12">
        <v>6</v>
      </c>
      <c r="L119" s="13">
        <f t="shared" si="18"/>
        <v>33000</v>
      </c>
      <c r="M119" s="14">
        <v>25295</v>
      </c>
      <c r="N119" s="15">
        <v>37</v>
      </c>
      <c r="O119" s="16">
        <f t="shared" si="19"/>
        <v>160000</v>
      </c>
      <c r="P119" s="16" t="str">
        <f t="shared" si="17"/>
        <v>NO</v>
      </c>
      <c r="Q119" s="17" t="s">
        <v>15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8">
        <f t="shared" si="20"/>
        <v>24000</v>
      </c>
      <c r="AB119" s="18">
        <f t="shared" si="21"/>
        <v>840000</v>
      </c>
      <c r="AC119" s="19">
        <v>800000</v>
      </c>
    </row>
    <row r="120" spans="2:29" ht="12.95" customHeight="1" x14ac:dyDescent="0.25">
      <c r="B120" s="11" t="s">
        <v>344</v>
      </c>
      <c r="C120" s="12" t="s">
        <v>13</v>
      </c>
      <c r="D120" s="12" t="str">
        <f t="shared" si="15"/>
        <v>Trabajador</v>
      </c>
      <c r="E120" s="11" t="s">
        <v>358</v>
      </c>
      <c r="F120" s="11" t="s">
        <v>283</v>
      </c>
      <c r="G120" s="11" t="s">
        <v>333</v>
      </c>
      <c r="H120" s="11" t="s">
        <v>68</v>
      </c>
      <c r="I120" s="11" t="str">
        <f t="shared" si="16"/>
        <v>Masculino</v>
      </c>
      <c r="J120" s="11" t="s">
        <v>374</v>
      </c>
      <c r="K120" s="12">
        <v>7</v>
      </c>
      <c r="L120" s="13">
        <f t="shared" si="18"/>
        <v>0</v>
      </c>
      <c r="M120" s="14">
        <v>16888</v>
      </c>
      <c r="N120" s="15">
        <v>60</v>
      </c>
      <c r="O120" s="16">
        <f t="shared" si="19"/>
        <v>332743.26092884457</v>
      </c>
      <c r="P120" s="16" t="str">
        <f t="shared" si="17"/>
        <v>NO</v>
      </c>
      <c r="Q120" s="17">
        <v>7</v>
      </c>
      <c r="R120" s="17"/>
      <c r="S120" s="17"/>
      <c r="T120" s="17"/>
      <c r="U120" s="17"/>
      <c r="V120" s="17"/>
      <c r="W120" s="17"/>
      <c r="X120" s="17"/>
      <c r="Y120" s="17"/>
      <c r="Z120" s="17"/>
      <c r="AA120" s="18">
        <f t="shared" si="20"/>
        <v>49911.489139326673</v>
      </c>
      <c r="AB120" s="18">
        <f t="shared" si="21"/>
        <v>1830087.9351086449</v>
      </c>
      <c r="AC120" s="19">
        <v>1663716.3046442226</v>
      </c>
    </row>
    <row r="121" spans="2:29" ht="12.95" customHeight="1" x14ac:dyDescent="0.25">
      <c r="B121" s="11" t="s">
        <v>4</v>
      </c>
      <c r="C121" s="12" t="s">
        <v>13</v>
      </c>
      <c r="D121" s="12" t="str">
        <f t="shared" si="15"/>
        <v>Trabajador</v>
      </c>
      <c r="E121" s="11" t="s">
        <v>373</v>
      </c>
      <c r="F121" s="11" t="s">
        <v>91</v>
      </c>
      <c r="G121" s="11" t="s">
        <v>5</v>
      </c>
      <c r="H121" s="11" t="s">
        <v>68</v>
      </c>
      <c r="I121" s="11" t="str">
        <f t="shared" si="16"/>
        <v>Masculino</v>
      </c>
      <c r="J121" s="11" t="s">
        <v>69</v>
      </c>
      <c r="K121" s="12">
        <v>4</v>
      </c>
      <c r="L121" s="13">
        <f t="shared" si="18"/>
        <v>0</v>
      </c>
      <c r="M121" s="14">
        <v>17811</v>
      </c>
      <c r="N121" s="15">
        <v>58</v>
      </c>
      <c r="O121" s="16">
        <f t="shared" si="19"/>
        <v>507849.14336241689</v>
      </c>
      <c r="P121" s="16" t="str">
        <f t="shared" si="17"/>
        <v>NO</v>
      </c>
      <c r="Q121" s="17">
        <v>13</v>
      </c>
      <c r="R121" s="17"/>
      <c r="S121" s="17"/>
      <c r="T121" s="17"/>
      <c r="U121" s="17"/>
      <c r="V121" s="17"/>
      <c r="W121" s="17"/>
      <c r="X121" s="17"/>
      <c r="Y121" s="17"/>
      <c r="Z121" s="17"/>
      <c r="AA121" s="18">
        <f t="shared" si="20"/>
        <v>76177.371504362527</v>
      </c>
      <c r="AB121" s="18">
        <f t="shared" si="21"/>
        <v>2793170.2884932929</v>
      </c>
      <c r="AC121" s="19">
        <v>2539245.7168120844</v>
      </c>
    </row>
    <row r="122" spans="2:29" ht="12.95" customHeight="1" x14ac:dyDescent="0.25">
      <c r="B122" s="11" t="s">
        <v>98</v>
      </c>
      <c r="C122" s="12" t="s">
        <v>12</v>
      </c>
      <c r="D122" s="12" t="str">
        <f t="shared" si="15"/>
        <v>Ejecutivo</v>
      </c>
      <c r="E122" s="11" t="s">
        <v>373</v>
      </c>
      <c r="F122" s="11" t="s">
        <v>99</v>
      </c>
      <c r="G122" s="11" t="s">
        <v>71</v>
      </c>
      <c r="H122" s="11" t="s">
        <v>68</v>
      </c>
      <c r="I122" s="11" t="str">
        <f t="shared" si="16"/>
        <v>Masculino</v>
      </c>
      <c r="J122" s="11" t="s">
        <v>69</v>
      </c>
      <c r="K122" s="12">
        <v>7</v>
      </c>
      <c r="L122" s="13">
        <f t="shared" si="18"/>
        <v>0</v>
      </c>
      <c r="M122" s="14">
        <v>21775</v>
      </c>
      <c r="N122" s="15">
        <v>47</v>
      </c>
      <c r="O122" s="16">
        <f t="shared" si="19"/>
        <v>300000</v>
      </c>
      <c r="P122" s="16" t="str">
        <f t="shared" si="17"/>
        <v>NO</v>
      </c>
      <c r="Q122" s="17" t="s">
        <v>15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8">
        <f t="shared" si="20"/>
        <v>45000</v>
      </c>
      <c r="AB122" s="18">
        <f t="shared" si="21"/>
        <v>1575000</v>
      </c>
      <c r="AC122" s="19">
        <v>1500000</v>
      </c>
    </row>
    <row r="123" spans="2:29" ht="12.95" customHeight="1" x14ac:dyDescent="0.25">
      <c r="B123" s="11" t="s">
        <v>304</v>
      </c>
      <c r="C123" s="12" t="s">
        <v>13</v>
      </c>
      <c r="D123" s="12" t="str">
        <f t="shared" si="15"/>
        <v>Trabajador</v>
      </c>
      <c r="E123" s="11" t="s">
        <v>358</v>
      </c>
      <c r="F123" s="11" t="s">
        <v>303</v>
      </c>
      <c r="G123" s="11" t="s">
        <v>116</v>
      </c>
      <c r="H123" s="11" t="s">
        <v>68</v>
      </c>
      <c r="I123" s="11" t="str">
        <f t="shared" si="16"/>
        <v>Masculino</v>
      </c>
      <c r="J123" s="11" t="s">
        <v>345</v>
      </c>
      <c r="K123" s="12">
        <v>2</v>
      </c>
      <c r="L123" s="13">
        <f t="shared" si="18"/>
        <v>0</v>
      </c>
      <c r="M123" s="14">
        <v>15750</v>
      </c>
      <c r="N123" s="15">
        <v>63</v>
      </c>
      <c r="O123" s="16">
        <f t="shared" si="19"/>
        <v>118996.12662387689</v>
      </c>
      <c r="P123" s="16" t="str">
        <f t="shared" si="17"/>
        <v>SI</v>
      </c>
      <c r="Q123" s="17">
        <v>14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8">
        <f t="shared" si="20"/>
        <v>35698.83798716306</v>
      </c>
      <c r="AB123" s="18">
        <f t="shared" si="21"/>
        <v>1308957.3928626457</v>
      </c>
      <c r="AC123" s="19">
        <v>1189961.2662387688</v>
      </c>
    </row>
    <row r="124" spans="2:29" ht="12.95" customHeight="1" x14ac:dyDescent="0.25">
      <c r="B124" s="11" t="s">
        <v>229</v>
      </c>
      <c r="C124" s="12" t="s">
        <v>12</v>
      </c>
      <c r="D124" s="12" t="str">
        <f t="shared" si="15"/>
        <v>Ejecutivo</v>
      </c>
      <c r="E124" s="11" t="s">
        <v>358</v>
      </c>
      <c r="F124" s="11" t="s">
        <v>230</v>
      </c>
      <c r="G124" s="11" t="s">
        <v>71</v>
      </c>
      <c r="H124" s="11" t="s">
        <v>68</v>
      </c>
      <c r="I124" s="11" t="str">
        <f t="shared" si="16"/>
        <v>Masculino</v>
      </c>
      <c r="J124" s="11" t="s">
        <v>345</v>
      </c>
      <c r="K124" s="12">
        <v>4</v>
      </c>
      <c r="L124" s="13">
        <f t="shared" si="18"/>
        <v>22000</v>
      </c>
      <c r="M124" s="14">
        <v>25546</v>
      </c>
      <c r="N124" s="15">
        <v>36</v>
      </c>
      <c r="O124" s="16">
        <f t="shared" si="19"/>
        <v>80000</v>
      </c>
      <c r="P124" s="16" t="str">
        <f t="shared" si="17"/>
        <v>NO</v>
      </c>
      <c r="Q124" s="17" t="s">
        <v>15</v>
      </c>
      <c r="R124" s="17"/>
      <c r="S124" s="17"/>
      <c r="T124" s="17"/>
      <c r="U124" s="17"/>
      <c r="V124" s="17"/>
      <c r="W124" s="17"/>
      <c r="X124" s="17"/>
      <c r="Y124" s="17"/>
      <c r="Z124" s="17"/>
      <c r="AA124" s="18">
        <f t="shared" si="20"/>
        <v>24000</v>
      </c>
      <c r="AB124" s="18">
        <f t="shared" si="21"/>
        <v>840000</v>
      </c>
      <c r="AC124" s="19">
        <v>800000</v>
      </c>
    </row>
    <row r="125" spans="2:29" ht="12.95" customHeight="1" x14ac:dyDescent="0.25">
      <c r="B125" s="11" t="s">
        <v>301</v>
      </c>
      <c r="C125" s="12" t="s">
        <v>13</v>
      </c>
      <c r="D125" s="12" t="str">
        <f t="shared" si="15"/>
        <v>Trabajador</v>
      </c>
      <c r="E125" s="11" t="s">
        <v>370</v>
      </c>
      <c r="F125" s="11" t="s">
        <v>247</v>
      </c>
      <c r="G125" s="11" t="s">
        <v>294</v>
      </c>
      <c r="H125" s="11" t="s">
        <v>68</v>
      </c>
      <c r="I125" s="11" t="str">
        <f t="shared" si="16"/>
        <v>Masculino</v>
      </c>
      <c r="J125" s="11" t="s">
        <v>345</v>
      </c>
      <c r="K125" s="12">
        <v>2</v>
      </c>
      <c r="L125" s="13">
        <f t="shared" si="18"/>
        <v>0</v>
      </c>
      <c r="M125" s="14">
        <v>13906</v>
      </c>
      <c r="N125" s="15">
        <v>68</v>
      </c>
      <c r="O125" s="16">
        <f t="shared" si="19"/>
        <v>162388.58448408882</v>
      </c>
      <c r="P125" s="16" t="str">
        <f t="shared" si="17"/>
        <v>SI</v>
      </c>
      <c r="Q125" s="17">
        <v>14</v>
      </c>
      <c r="R125" s="17"/>
      <c r="S125" s="17"/>
      <c r="T125" s="17"/>
      <c r="U125" s="17"/>
      <c r="V125" s="17"/>
      <c r="W125" s="17"/>
      <c r="X125" s="17"/>
      <c r="Y125" s="17"/>
      <c r="Z125" s="17"/>
      <c r="AA125" s="18">
        <f t="shared" si="20"/>
        <v>48716.575345226636</v>
      </c>
      <c r="AB125" s="18">
        <f t="shared" si="21"/>
        <v>1786274.4293249766</v>
      </c>
      <c r="AC125" s="19">
        <v>1623885.8448408879</v>
      </c>
    </row>
    <row r="126" spans="2:29" ht="12.95" customHeight="1" x14ac:dyDescent="0.25">
      <c r="B126" s="11" t="s">
        <v>322</v>
      </c>
      <c r="C126" s="12" t="s">
        <v>12</v>
      </c>
      <c r="D126" s="12" t="str">
        <f t="shared" si="15"/>
        <v>Ejecutivo</v>
      </c>
      <c r="E126" s="11" t="s">
        <v>367</v>
      </c>
      <c r="F126" s="11" t="s">
        <v>280</v>
      </c>
      <c r="G126" s="11" t="s">
        <v>323</v>
      </c>
      <c r="H126" s="11" t="s">
        <v>68</v>
      </c>
      <c r="I126" s="11" t="str">
        <f t="shared" si="16"/>
        <v>Masculino</v>
      </c>
      <c r="J126" s="11" t="s">
        <v>345</v>
      </c>
      <c r="K126" s="12">
        <v>9</v>
      </c>
      <c r="L126" s="13">
        <f t="shared" si="18"/>
        <v>0</v>
      </c>
      <c r="M126" s="14">
        <v>15719</v>
      </c>
      <c r="N126" s="15">
        <v>63</v>
      </c>
      <c r="O126" s="16">
        <f t="shared" si="19"/>
        <v>800000</v>
      </c>
      <c r="P126" s="16" t="str">
        <f t="shared" si="17"/>
        <v>SI</v>
      </c>
      <c r="Q126" s="17" t="s">
        <v>16</v>
      </c>
      <c r="R126" s="17"/>
      <c r="S126" s="17"/>
      <c r="T126" s="17"/>
      <c r="U126" s="17"/>
      <c r="V126" s="17"/>
      <c r="W126" s="17"/>
      <c r="X126" s="17"/>
      <c r="Y126" s="17"/>
      <c r="Z126" s="17"/>
      <c r="AA126" s="18">
        <f t="shared" si="20"/>
        <v>0</v>
      </c>
      <c r="AB126" s="18">
        <f t="shared" si="21"/>
        <v>8800000</v>
      </c>
      <c r="AC126" s="58">
        <v>8000000</v>
      </c>
    </row>
    <row r="127" spans="2:29" ht="12.95" customHeight="1" x14ac:dyDescent="0.25">
      <c r="B127" s="11" t="s">
        <v>302</v>
      </c>
      <c r="C127" s="12" t="s">
        <v>13</v>
      </c>
      <c r="D127" s="12" t="str">
        <f t="shared" si="15"/>
        <v>Trabajador</v>
      </c>
      <c r="E127" s="11" t="s">
        <v>370</v>
      </c>
      <c r="F127" s="11" t="s">
        <v>247</v>
      </c>
      <c r="G127" s="11" t="s">
        <v>294</v>
      </c>
      <c r="H127" s="11" t="s">
        <v>68</v>
      </c>
      <c r="I127" s="11" t="str">
        <f t="shared" si="16"/>
        <v>Masculino</v>
      </c>
      <c r="J127" s="11" t="s">
        <v>345</v>
      </c>
      <c r="K127" s="12">
        <v>2</v>
      </c>
      <c r="L127" s="13">
        <f t="shared" si="18"/>
        <v>0</v>
      </c>
      <c r="M127" s="14">
        <v>17071</v>
      </c>
      <c r="N127" s="15">
        <v>60</v>
      </c>
      <c r="O127" s="16">
        <f t="shared" si="19"/>
        <v>177146.89900787687</v>
      </c>
      <c r="P127" s="16" t="str">
        <f t="shared" si="17"/>
        <v>NO</v>
      </c>
      <c r="Q127" s="17">
        <v>14</v>
      </c>
      <c r="R127" s="17"/>
      <c r="S127" s="17"/>
      <c r="T127" s="17"/>
      <c r="U127" s="17"/>
      <c r="V127" s="17"/>
      <c r="W127" s="17"/>
      <c r="X127" s="17"/>
      <c r="Y127" s="17"/>
      <c r="Z127" s="17"/>
      <c r="AA127" s="18">
        <f t="shared" si="20"/>
        <v>53144.069702363056</v>
      </c>
      <c r="AB127" s="18">
        <f t="shared" si="21"/>
        <v>1948615.8890866456</v>
      </c>
      <c r="AC127" s="19">
        <v>1771468.9900787687</v>
      </c>
    </row>
    <row r="128" spans="2:29" ht="12.95" customHeight="1" x14ac:dyDescent="0.25">
      <c r="B128" s="11" t="s">
        <v>261</v>
      </c>
      <c r="C128" s="12" t="s">
        <v>13</v>
      </c>
      <c r="D128" s="12" t="str">
        <f t="shared" si="15"/>
        <v>Trabajador</v>
      </c>
      <c r="E128" s="11" t="s">
        <v>369</v>
      </c>
      <c r="F128" s="11" t="s">
        <v>208</v>
      </c>
      <c r="G128" s="11" t="s">
        <v>151</v>
      </c>
      <c r="H128" s="11" t="s">
        <v>68</v>
      </c>
      <c r="I128" s="11" t="str">
        <f t="shared" si="16"/>
        <v>Masculino</v>
      </c>
      <c r="J128" s="11" t="s">
        <v>345</v>
      </c>
      <c r="K128" s="12">
        <v>8</v>
      </c>
      <c r="L128" s="13">
        <f t="shared" si="18"/>
        <v>44000</v>
      </c>
      <c r="M128" s="14">
        <v>16249</v>
      </c>
      <c r="N128" s="15">
        <v>62</v>
      </c>
      <c r="O128" s="16">
        <f t="shared" si="19"/>
        <v>48870.113541540035</v>
      </c>
      <c r="P128" s="16" t="str">
        <f t="shared" si="17"/>
        <v>SI</v>
      </c>
      <c r="Q128" s="17">
        <v>7</v>
      </c>
      <c r="R128" s="17"/>
      <c r="S128" s="17"/>
      <c r="T128" s="17"/>
      <c r="U128" s="17"/>
      <c r="V128" s="17"/>
      <c r="W128" s="17"/>
      <c r="X128" s="17"/>
      <c r="Y128" s="17"/>
      <c r="Z128" s="17"/>
      <c r="AA128" s="18">
        <f t="shared" si="20"/>
        <v>14661.034062462009</v>
      </c>
      <c r="AB128" s="18">
        <f t="shared" si="21"/>
        <v>537571.24895694037</v>
      </c>
      <c r="AC128" s="19">
        <v>488701.13541540032</v>
      </c>
    </row>
    <row r="129" spans="2:29" ht="12.95" customHeight="1" x14ac:dyDescent="0.25">
      <c r="B129" s="11" t="s">
        <v>328</v>
      </c>
      <c r="C129" s="12" t="s">
        <v>12</v>
      </c>
      <c r="D129" s="12" t="str">
        <f t="shared" si="15"/>
        <v>Ejecutivo</v>
      </c>
      <c r="E129" s="11" t="s">
        <v>368</v>
      </c>
      <c r="F129" s="11" t="s">
        <v>284</v>
      </c>
      <c r="G129" s="11" t="s">
        <v>329</v>
      </c>
      <c r="H129" s="11" t="s">
        <v>68</v>
      </c>
      <c r="I129" s="11" t="str">
        <f t="shared" si="16"/>
        <v>Masculino</v>
      </c>
      <c r="J129" s="11" t="s">
        <v>345</v>
      </c>
      <c r="K129" s="12">
        <v>0</v>
      </c>
      <c r="L129" s="13">
        <f t="shared" si="18"/>
        <v>0</v>
      </c>
      <c r="M129" s="14">
        <v>15534</v>
      </c>
      <c r="N129" s="15">
        <v>64</v>
      </c>
      <c r="O129" s="16">
        <f t="shared" si="19"/>
        <v>800000</v>
      </c>
      <c r="P129" s="16" t="str">
        <f t="shared" si="17"/>
        <v>SI</v>
      </c>
      <c r="Q129" s="17" t="s">
        <v>16</v>
      </c>
      <c r="R129" s="17"/>
      <c r="S129" s="17"/>
      <c r="T129" s="17"/>
      <c r="U129" s="17"/>
      <c r="V129" s="17"/>
      <c r="W129" s="17"/>
      <c r="X129" s="17"/>
      <c r="Y129" s="17"/>
      <c r="Z129" s="17"/>
      <c r="AA129" s="18">
        <f t="shared" si="20"/>
        <v>0</v>
      </c>
      <c r="AB129" s="18">
        <f t="shared" si="21"/>
        <v>8800000</v>
      </c>
      <c r="AC129" s="58">
        <v>8000000</v>
      </c>
    </row>
    <row r="130" spans="2:29" ht="12.95" customHeight="1" x14ac:dyDescent="0.25">
      <c r="B130" s="11" t="s">
        <v>189</v>
      </c>
      <c r="C130" s="12" t="s">
        <v>13</v>
      </c>
      <c r="D130" s="12" t="str">
        <f t="shared" si="15"/>
        <v>Trabajador</v>
      </c>
      <c r="E130" s="11" t="s">
        <v>371</v>
      </c>
      <c r="F130" s="11" t="s">
        <v>188</v>
      </c>
      <c r="G130" s="11" t="s">
        <v>157</v>
      </c>
      <c r="H130" s="11" t="s">
        <v>68</v>
      </c>
      <c r="I130" s="11" t="str">
        <f t="shared" si="16"/>
        <v>Masculino</v>
      </c>
      <c r="J130" s="11" t="s">
        <v>181</v>
      </c>
      <c r="K130" s="12">
        <v>9</v>
      </c>
      <c r="L130" s="13">
        <f t="shared" si="18"/>
        <v>0</v>
      </c>
      <c r="M130" s="14">
        <v>16288</v>
      </c>
      <c r="N130" s="15">
        <v>62</v>
      </c>
      <c r="O130" s="16">
        <f t="shared" si="19"/>
        <v>276333.30475902319</v>
      </c>
      <c r="P130" s="16" t="str">
        <f t="shared" si="17"/>
        <v>SI</v>
      </c>
      <c r="Q130" s="17">
        <v>7</v>
      </c>
      <c r="R130" s="17"/>
      <c r="S130" s="17"/>
      <c r="T130" s="17"/>
      <c r="U130" s="17"/>
      <c r="V130" s="17"/>
      <c r="W130" s="17"/>
      <c r="X130" s="17"/>
      <c r="Y130" s="17"/>
      <c r="Z130" s="17"/>
      <c r="AA130" s="18">
        <f t="shared" si="20"/>
        <v>41449.995713853481</v>
      </c>
      <c r="AB130" s="18">
        <f t="shared" si="21"/>
        <v>1519833.1761746276</v>
      </c>
      <c r="AC130" s="19">
        <v>1381666.523795116</v>
      </c>
    </row>
    <row r="131" spans="2:29" ht="12.95" customHeight="1" x14ac:dyDescent="0.25">
      <c r="B131" s="11" t="s">
        <v>48</v>
      </c>
      <c r="C131" s="12" t="s">
        <v>13</v>
      </c>
      <c r="D131" s="12" t="str">
        <f t="shared" si="15"/>
        <v>Trabajador</v>
      </c>
      <c r="E131" s="11" t="s">
        <v>358</v>
      </c>
      <c r="F131" s="11" t="s">
        <v>104</v>
      </c>
      <c r="G131" s="11" t="s">
        <v>39</v>
      </c>
      <c r="H131" s="11" t="s">
        <v>68</v>
      </c>
      <c r="I131" s="11" t="str">
        <f t="shared" si="16"/>
        <v>Masculino</v>
      </c>
      <c r="J131" s="11" t="s">
        <v>69</v>
      </c>
      <c r="K131" s="12">
        <v>1</v>
      </c>
      <c r="L131" s="13">
        <f t="shared" si="18"/>
        <v>0</v>
      </c>
      <c r="M131" s="14">
        <v>14463</v>
      </c>
      <c r="N131" s="15">
        <v>67</v>
      </c>
      <c r="O131" s="16">
        <f t="shared" si="19"/>
        <v>418051.37613296142</v>
      </c>
      <c r="P131" s="16" t="str">
        <f t="shared" si="17"/>
        <v>SI</v>
      </c>
      <c r="Q131" s="17">
        <v>13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8">
        <f t="shared" si="20"/>
        <v>62707.70641994421</v>
      </c>
      <c r="AB131" s="18">
        <f t="shared" si="21"/>
        <v>2299282.568731288</v>
      </c>
      <c r="AC131" s="19">
        <v>2090256.880664807</v>
      </c>
    </row>
    <row r="132" spans="2:29" ht="12.95" customHeight="1" x14ac:dyDescent="0.25">
      <c r="B132" s="11" t="s">
        <v>212</v>
      </c>
      <c r="C132" s="12" t="s">
        <v>12</v>
      </c>
      <c r="D132" s="12" t="str">
        <f t="shared" si="15"/>
        <v>Ejecutivo</v>
      </c>
      <c r="E132" s="11" t="s">
        <v>369</v>
      </c>
      <c r="F132" s="11" t="s">
        <v>211</v>
      </c>
      <c r="G132" s="11" t="s">
        <v>350</v>
      </c>
      <c r="H132" s="11" t="s">
        <v>68</v>
      </c>
      <c r="I132" s="11" t="str">
        <f t="shared" si="16"/>
        <v>Masculino</v>
      </c>
      <c r="J132" s="11" t="s">
        <v>345</v>
      </c>
      <c r="K132" s="12">
        <v>0</v>
      </c>
      <c r="L132" s="13">
        <f t="shared" si="18"/>
        <v>0</v>
      </c>
      <c r="M132" s="14">
        <v>19227</v>
      </c>
      <c r="N132" s="15">
        <v>54</v>
      </c>
      <c r="O132" s="16">
        <f t="shared" si="19"/>
        <v>150000</v>
      </c>
      <c r="P132" s="16" t="str">
        <f t="shared" si="17"/>
        <v>NO</v>
      </c>
      <c r="Q132" s="17" t="s">
        <v>15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8">
        <f t="shared" si="20"/>
        <v>45000</v>
      </c>
      <c r="AB132" s="18">
        <f t="shared" si="21"/>
        <v>1650000</v>
      </c>
      <c r="AC132" s="19">
        <v>1500000</v>
      </c>
    </row>
    <row r="133" spans="2:29" ht="12.95" customHeight="1" x14ac:dyDescent="0.25">
      <c r="B133" s="11" t="s">
        <v>173</v>
      </c>
      <c r="C133" s="12" t="s">
        <v>13</v>
      </c>
      <c r="D133" s="12" t="str">
        <f t="shared" si="15"/>
        <v>Trabajador</v>
      </c>
      <c r="E133" s="11" t="s">
        <v>358</v>
      </c>
      <c r="F133" s="11" t="s">
        <v>174</v>
      </c>
      <c r="G133" s="11" t="s">
        <v>175</v>
      </c>
      <c r="H133" s="11" t="s">
        <v>68</v>
      </c>
      <c r="I133" s="11" t="str">
        <f t="shared" si="16"/>
        <v>Masculino</v>
      </c>
      <c r="J133" s="11" t="s">
        <v>170</v>
      </c>
      <c r="K133" s="12">
        <v>9</v>
      </c>
      <c r="L133" s="13">
        <f t="shared" ref="L133:L164" si="22">IF(AC133&lt;1000000,K133*5500,0)</f>
        <v>0</v>
      </c>
      <c r="M133" s="14">
        <v>16375</v>
      </c>
      <c r="N133" s="15">
        <v>62</v>
      </c>
      <c r="O133" s="16">
        <f t="shared" ref="O133:O163" si="23">IF(J133="Rancagua",10%*AC133,20%*AC133)</f>
        <v>224116.29761725638</v>
      </c>
      <c r="P133" s="16" t="str">
        <f t="shared" si="17"/>
        <v>SI</v>
      </c>
      <c r="Q133" s="17">
        <v>7</v>
      </c>
      <c r="R133" s="17"/>
      <c r="S133" s="17"/>
      <c r="T133" s="17"/>
      <c r="U133" s="17"/>
      <c r="V133" s="17"/>
      <c r="W133" s="17"/>
      <c r="X133" s="17"/>
      <c r="Y133" s="17"/>
      <c r="Z133" s="17"/>
      <c r="AA133" s="18">
        <f t="shared" ref="AA133:AA163" si="24">IF(Q133="",0,3%*AC133)</f>
        <v>33617.444642588453</v>
      </c>
      <c r="AB133" s="18">
        <f t="shared" ref="AB133:AB164" si="25">IF(N133&gt;=50,AC133+10%*AC133,AC133+5%*AC133)</f>
        <v>1232639.6368949099</v>
      </c>
      <c r="AC133" s="19">
        <v>1120581.4880862818</v>
      </c>
    </row>
    <row r="134" spans="2:29" ht="12.95" customHeight="1" x14ac:dyDescent="0.25">
      <c r="B134" s="11" t="s">
        <v>274</v>
      </c>
      <c r="C134" s="12" t="s">
        <v>13</v>
      </c>
      <c r="D134" s="12" t="str">
        <f t="shared" ref="D134:D163" si="26">IF(C134="B","Trabajador","Ejecutivo")</f>
        <v>Trabajador</v>
      </c>
      <c r="E134" s="11" t="s">
        <v>371</v>
      </c>
      <c r="F134" s="11" t="s">
        <v>77</v>
      </c>
      <c r="G134" s="11" t="s">
        <v>23</v>
      </c>
      <c r="H134" s="11" t="s">
        <v>68</v>
      </c>
      <c r="I134" s="11" t="str">
        <f t="shared" ref="I134:I163" si="27">IF(H134="M","Masculino","Femenino")</f>
        <v>Masculino</v>
      </c>
      <c r="J134" s="11" t="s">
        <v>181</v>
      </c>
      <c r="K134" s="12">
        <v>0</v>
      </c>
      <c r="L134" s="13">
        <f t="shared" si="22"/>
        <v>0</v>
      </c>
      <c r="M134" s="14">
        <v>22100</v>
      </c>
      <c r="N134" s="15">
        <v>46</v>
      </c>
      <c r="O134" s="16">
        <f t="shared" si="23"/>
        <v>100000</v>
      </c>
      <c r="P134" s="16" t="str">
        <f t="shared" ref="P134:P163" si="28">IF(N134&gt;60,"SI","NO")</f>
        <v>NO</v>
      </c>
      <c r="Q134" s="17">
        <v>3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8">
        <f t="shared" si="24"/>
        <v>15000</v>
      </c>
      <c r="AB134" s="18">
        <f t="shared" si="25"/>
        <v>525000</v>
      </c>
      <c r="AC134" s="19">
        <v>500000</v>
      </c>
    </row>
    <row r="135" spans="2:29" ht="12.95" customHeight="1" x14ac:dyDescent="0.25">
      <c r="B135" s="11" t="s">
        <v>50</v>
      </c>
      <c r="C135" s="12" t="s">
        <v>13</v>
      </c>
      <c r="D135" s="12" t="str">
        <f t="shared" si="26"/>
        <v>Trabajador</v>
      </c>
      <c r="E135" s="11" t="s">
        <v>358</v>
      </c>
      <c r="F135" s="11" t="s">
        <v>51</v>
      </c>
      <c r="G135" s="11" t="s">
        <v>52</v>
      </c>
      <c r="H135" s="11" t="s">
        <v>68</v>
      </c>
      <c r="I135" s="11" t="str">
        <f t="shared" si="27"/>
        <v>Masculino</v>
      </c>
      <c r="J135" s="11" t="s">
        <v>69</v>
      </c>
      <c r="K135" s="12">
        <v>9</v>
      </c>
      <c r="L135" s="13">
        <f t="shared" si="22"/>
        <v>49500</v>
      </c>
      <c r="M135" s="14">
        <v>15246</v>
      </c>
      <c r="N135" s="15">
        <v>65</v>
      </c>
      <c r="O135" s="16">
        <f t="shared" si="23"/>
        <v>114744.207102165</v>
      </c>
      <c r="P135" s="16" t="str">
        <f t="shared" si="28"/>
        <v>SI</v>
      </c>
      <c r="Q135" s="17">
        <v>13</v>
      </c>
      <c r="R135" s="17"/>
      <c r="S135" s="17"/>
      <c r="T135" s="17"/>
      <c r="U135" s="17"/>
      <c r="V135" s="17"/>
      <c r="W135" s="17"/>
      <c r="X135" s="17"/>
      <c r="Y135" s="17"/>
      <c r="Z135" s="17"/>
      <c r="AA135" s="18">
        <f t="shared" si="24"/>
        <v>17211.631065324749</v>
      </c>
      <c r="AB135" s="18">
        <f t="shared" si="25"/>
        <v>631093.13906190754</v>
      </c>
      <c r="AC135" s="19">
        <v>573721.03551082499</v>
      </c>
    </row>
    <row r="136" spans="2:29" ht="12.95" customHeight="1" x14ac:dyDescent="0.25">
      <c r="B136" s="11" t="s">
        <v>318</v>
      </c>
      <c r="C136" s="12" t="s">
        <v>12</v>
      </c>
      <c r="D136" s="12" t="str">
        <f t="shared" si="26"/>
        <v>Ejecutivo</v>
      </c>
      <c r="E136" s="11" t="s">
        <v>370</v>
      </c>
      <c r="F136" s="11" t="s">
        <v>266</v>
      </c>
      <c r="G136" s="11" t="s">
        <v>319</v>
      </c>
      <c r="H136" s="11" t="s">
        <v>68</v>
      </c>
      <c r="I136" s="11" t="str">
        <f t="shared" si="27"/>
        <v>Masculino</v>
      </c>
      <c r="J136" s="11" t="s">
        <v>345</v>
      </c>
      <c r="K136" s="12">
        <v>3</v>
      </c>
      <c r="L136" s="13">
        <f t="shared" si="22"/>
        <v>0</v>
      </c>
      <c r="M136" s="14">
        <v>19261</v>
      </c>
      <c r="N136" s="15">
        <v>54</v>
      </c>
      <c r="O136" s="16">
        <f t="shared" si="23"/>
        <v>800000</v>
      </c>
      <c r="P136" s="16" t="str">
        <f t="shared" si="28"/>
        <v>NO</v>
      </c>
      <c r="Q136" s="17" t="s">
        <v>16</v>
      </c>
      <c r="R136" s="17"/>
      <c r="S136" s="17"/>
      <c r="T136" s="17"/>
      <c r="U136" s="17"/>
      <c r="V136" s="17"/>
      <c r="W136" s="17"/>
      <c r="X136" s="17"/>
      <c r="Y136" s="17"/>
      <c r="Z136" s="17"/>
      <c r="AA136" s="18">
        <f t="shared" si="24"/>
        <v>0</v>
      </c>
      <c r="AB136" s="18">
        <f t="shared" si="25"/>
        <v>8800000</v>
      </c>
      <c r="AC136" s="58">
        <v>8000000</v>
      </c>
    </row>
    <row r="137" spans="2:29" ht="12.95" customHeight="1" x14ac:dyDescent="0.25">
      <c r="B137" s="11" t="s">
        <v>185</v>
      </c>
      <c r="C137" s="12" t="s">
        <v>12</v>
      </c>
      <c r="D137" s="12" t="str">
        <f t="shared" si="26"/>
        <v>Ejecutivo</v>
      </c>
      <c r="E137" s="11" t="s">
        <v>371</v>
      </c>
      <c r="F137" s="11" t="s">
        <v>186</v>
      </c>
      <c r="G137" s="11" t="s">
        <v>70</v>
      </c>
      <c r="H137" s="11" t="s">
        <v>68</v>
      </c>
      <c r="I137" s="11" t="str">
        <f t="shared" si="27"/>
        <v>Masculino</v>
      </c>
      <c r="J137" s="11" t="s">
        <v>181</v>
      </c>
      <c r="K137" s="12">
        <v>1</v>
      </c>
      <c r="L137" s="13">
        <f t="shared" si="22"/>
        <v>5500</v>
      </c>
      <c r="M137" s="14">
        <v>17083</v>
      </c>
      <c r="N137" s="15">
        <v>60</v>
      </c>
      <c r="O137" s="16">
        <f t="shared" si="23"/>
        <v>60534.322195952467</v>
      </c>
      <c r="P137" s="16" t="str">
        <f t="shared" si="28"/>
        <v>NO</v>
      </c>
      <c r="Q137" s="17" t="s">
        <v>15</v>
      </c>
      <c r="R137" s="17"/>
      <c r="S137" s="17"/>
      <c r="T137" s="17"/>
      <c r="U137" s="17"/>
      <c r="V137" s="17"/>
      <c r="W137" s="17"/>
      <c r="X137" s="17"/>
      <c r="Y137" s="17"/>
      <c r="Z137" s="17"/>
      <c r="AA137" s="18">
        <f t="shared" si="24"/>
        <v>9080.1483293928704</v>
      </c>
      <c r="AB137" s="18">
        <f t="shared" si="25"/>
        <v>332938.77207773854</v>
      </c>
      <c r="AC137" s="19">
        <v>302671.61097976234</v>
      </c>
    </row>
    <row r="138" spans="2:29" ht="12.95" customHeight="1" x14ac:dyDescent="0.25">
      <c r="B138" s="11" t="s">
        <v>292</v>
      </c>
      <c r="C138" s="12" t="s">
        <v>13</v>
      </c>
      <c r="D138" s="12" t="str">
        <f t="shared" si="26"/>
        <v>Trabajador</v>
      </c>
      <c r="E138" s="11" t="s">
        <v>370</v>
      </c>
      <c r="F138" s="11" t="s">
        <v>241</v>
      </c>
      <c r="G138" s="11" t="s">
        <v>293</v>
      </c>
      <c r="H138" s="11" t="s">
        <v>68</v>
      </c>
      <c r="I138" s="11" t="str">
        <f t="shared" si="27"/>
        <v>Masculino</v>
      </c>
      <c r="J138" s="11" t="s">
        <v>345</v>
      </c>
      <c r="K138" s="12">
        <v>3</v>
      </c>
      <c r="L138" s="13">
        <f t="shared" si="22"/>
        <v>0</v>
      </c>
      <c r="M138" s="14">
        <v>16353</v>
      </c>
      <c r="N138" s="15">
        <v>62</v>
      </c>
      <c r="O138" s="16">
        <f t="shared" si="23"/>
        <v>153771.29010086489</v>
      </c>
      <c r="P138" s="16" t="str">
        <f t="shared" si="28"/>
        <v>SI</v>
      </c>
      <c r="Q138" s="17">
        <v>7</v>
      </c>
      <c r="R138" s="17"/>
      <c r="S138" s="17"/>
      <c r="T138" s="17"/>
      <c r="U138" s="17"/>
      <c r="V138" s="17"/>
      <c r="W138" s="17"/>
      <c r="X138" s="17"/>
      <c r="Y138" s="17"/>
      <c r="Z138" s="17"/>
      <c r="AA138" s="18">
        <f t="shared" si="24"/>
        <v>46131.387030259459</v>
      </c>
      <c r="AB138" s="18">
        <f t="shared" si="25"/>
        <v>1691484.1911095136</v>
      </c>
      <c r="AC138" s="19">
        <v>1537712.9010086488</v>
      </c>
    </row>
    <row r="139" spans="2:29" ht="12.95" customHeight="1" x14ac:dyDescent="0.25">
      <c r="B139" s="11" t="s">
        <v>400</v>
      </c>
      <c r="C139" s="12" t="s">
        <v>13</v>
      </c>
      <c r="D139" s="12" t="str">
        <f t="shared" si="26"/>
        <v>Trabajador</v>
      </c>
      <c r="E139" s="11" t="s">
        <v>358</v>
      </c>
      <c r="F139" s="11" t="s">
        <v>388</v>
      </c>
      <c r="G139" s="11" t="s">
        <v>401</v>
      </c>
      <c r="H139" s="11" t="s">
        <v>1</v>
      </c>
      <c r="I139" s="11" t="str">
        <f t="shared" si="27"/>
        <v>Femenino</v>
      </c>
      <c r="J139" s="11" t="s">
        <v>63</v>
      </c>
      <c r="K139" s="12">
        <v>7</v>
      </c>
      <c r="L139" s="13">
        <f t="shared" si="22"/>
        <v>38500</v>
      </c>
      <c r="M139" s="14">
        <v>17266</v>
      </c>
      <c r="N139" s="15">
        <v>59</v>
      </c>
      <c r="O139" s="16">
        <f t="shared" si="23"/>
        <v>56465.608590777789</v>
      </c>
      <c r="P139" s="16" t="str">
        <f t="shared" si="28"/>
        <v>NO</v>
      </c>
      <c r="Q139" s="17">
        <v>7</v>
      </c>
      <c r="R139" s="17"/>
      <c r="S139" s="17"/>
      <c r="T139" s="17"/>
      <c r="U139" s="17"/>
      <c r="V139" s="17"/>
      <c r="W139" s="17"/>
      <c r="X139" s="17"/>
      <c r="Y139" s="17"/>
      <c r="Z139" s="17"/>
      <c r="AA139" s="18">
        <f t="shared" si="24"/>
        <v>8469.841288616668</v>
      </c>
      <c r="AB139" s="18">
        <f t="shared" si="25"/>
        <v>310560.84724927787</v>
      </c>
      <c r="AC139" s="19">
        <v>282328.04295388894</v>
      </c>
    </row>
    <row r="140" spans="2:29" ht="12.95" customHeight="1" x14ac:dyDescent="0.25">
      <c r="B140" s="11" t="s">
        <v>163</v>
      </c>
      <c r="C140" s="12" t="s">
        <v>13</v>
      </c>
      <c r="D140" s="12" t="str">
        <f t="shared" si="26"/>
        <v>Trabajador</v>
      </c>
      <c r="E140" s="11" t="s">
        <v>373</v>
      </c>
      <c r="F140" s="11" t="s">
        <v>97</v>
      </c>
      <c r="G140" s="11" t="s">
        <v>106</v>
      </c>
      <c r="H140" s="11" t="s">
        <v>68</v>
      </c>
      <c r="I140" s="11" t="str">
        <f t="shared" si="27"/>
        <v>Masculino</v>
      </c>
      <c r="J140" s="11" t="s">
        <v>69</v>
      </c>
      <c r="K140" s="12">
        <v>5</v>
      </c>
      <c r="L140" s="13">
        <f t="shared" si="22"/>
        <v>0</v>
      </c>
      <c r="M140" s="14">
        <v>19048</v>
      </c>
      <c r="N140" s="15">
        <v>54</v>
      </c>
      <c r="O140" s="16">
        <f t="shared" si="23"/>
        <v>243839.3009055345</v>
      </c>
      <c r="P140" s="16" t="str">
        <f t="shared" si="28"/>
        <v>NO</v>
      </c>
      <c r="Q140" s="17">
        <v>3</v>
      </c>
      <c r="R140" s="17"/>
      <c r="S140" s="17"/>
      <c r="T140" s="17"/>
      <c r="U140" s="17"/>
      <c r="V140" s="17"/>
      <c r="W140" s="17"/>
      <c r="X140" s="17"/>
      <c r="Y140" s="17"/>
      <c r="Z140" s="17"/>
      <c r="AA140" s="18">
        <f t="shared" si="24"/>
        <v>36575.895135830171</v>
      </c>
      <c r="AB140" s="18">
        <f t="shared" si="25"/>
        <v>1341116.1549804397</v>
      </c>
      <c r="AC140" s="19">
        <v>1219196.5045276724</v>
      </c>
    </row>
    <row r="141" spans="2:29" ht="12.95" customHeight="1" x14ac:dyDescent="0.25">
      <c r="B141" s="11" t="s">
        <v>258</v>
      </c>
      <c r="C141" s="12" t="s">
        <v>13</v>
      </c>
      <c r="D141" s="12" t="str">
        <f t="shared" si="26"/>
        <v>Trabajador</v>
      </c>
      <c r="E141" s="11" t="s">
        <v>369</v>
      </c>
      <c r="F141" s="11" t="s">
        <v>351</v>
      </c>
      <c r="G141" s="11" t="s">
        <v>259</v>
      </c>
      <c r="H141" s="11" t="s">
        <v>68</v>
      </c>
      <c r="I141" s="11" t="str">
        <f t="shared" si="27"/>
        <v>Masculino</v>
      </c>
      <c r="J141" s="11" t="s">
        <v>345</v>
      </c>
      <c r="K141" s="12">
        <v>7</v>
      </c>
      <c r="L141" s="13">
        <f t="shared" si="22"/>
        <v>38500</v>
      </c>
      <c r="M141" s="14">
        <v>22227</v>
      </c>
      <c r="N141" s="15">
        <v>46</v>
      </c>
      <c r="O141" s="16">
        <f t="shared" si="23"/>
        <v>85000</v>
      </c>
      <c r="P141" s="16" t="str">
        <f t="shared" si="28"/>
        <v>NO</v>
      </c>
      <c r="Q141" s="17">
        <v>7</v>
      </c>
      <c r="R141" s="17"/>
      <c r="S141" s="17"/>
      <c r="T141" s="17"/>
      <c r="U141" s="17"/>
      <c r="V141" s="17"/>
      <c r="W141" s="17"/>
      <c r="X141" s="17"/>
      <c r="Y141" s="17"/>
      <c r="Z141" s="17"/>
      <c r="AA141" s="18">
        <f t="shared" si="24"/>
        <v>25500</v>
      </c>
      <c r="AB141" s="18">
        <f t="shared" si="25"/>
        <v>892500</v>
      </c>
      <c r="AC141" s="19">
        <v>850000</v>
      </c>
    </row>
    <row r="142" spans="2:29" ht="12.95" customHeight="1" x14ac:dyDescent="0.25">
      <c r="B142" s="11" t="s">
        <v>127</v>
      </c>
      <c r="C142" s="12" t="s">
        <v>12</v>
      </c>
      <c r="D142" s="12" t="str">
        <f t="shared" si="26"/>
        <v>Ejecutivo</v>
      </c>
      <c r="E142" s="11" t="s">
        <v>360</v>
      </c>
      <c r="F142" s="11" t="s">
        <v>128</v>
      </c>
      <c r="G142" s="11" t="s">
        <v>73</v>
      </c>
      <c r="H142" s="11" t="s">
        <v>68</v>
      </c>
      <c r="I142" s="11" t="str">
        <f t="shared" si="27"/>
        <v>Masculino</v>
      </c>
      <c r="J142" s="11" t="s">
        <v>63</v>
      </c>
      <c r="K142" s="12">
        <v>2</v>
      </c>
      <c r="L142" s="13">
        <f t="shared" si="22"/>
        <v>11000</v>
      </c>
      <c r="M142" s="14">
        <v>16354</v>
      </c>
      <c r="N142" s="15">
        <v>62</v>
      </c>
      <c r="O142" s="16">
        <f t="shared" si="23"/>
        <v>163347.44377940136</v>
      </c>
      <c r="P142" s="16" t="str">
        <f t="shared" si="28"/>
        <v>SI</v>
      </c>
      <c r="Q142" s="17" t="s">
        <v>15</v>
      </c>
      <c r="R142" s="17"/>
      <c r="S142" s="17"/>
      <c r="T142" s="17"/>
      <c r="U142" s="17"/>
      <c r="V142" s="17"/>
      <c r="W142" s="17"/>
      <c r="X142" s="17"/>
      <c r="Y142" s="17"/>
      <c r="Z142" s="17"/>
      <c r="AA142" s="18">
        <f t="shared" si="24"/>
        <v>24502.116566910205</v>
      </c>
      <c r="AB142" s="18">
        <f t="shared" si="25"/>
        <v>898410.94078670745</v>
      </c>
      <c r="AC142" s="19">
        <v>816737.21889700682</v>
      </c>
    </row>
    <row r="143" spans="2:29" ht="12.95" customHeight="1" x14ac:dyDescent="0.25">
      <c r="B143" s="11" t="s">
        <v>320</v>
      </c>
      <c r="C143" s="12" t="s">
        <v>12</v>
      </c>
      <c r="D143" s="12" t="str">
        <f t="shared" si="26"/>
        <v>Ejecutivo</v>
      </c>
      <c r="E143" s="11" t="s">
        <v>366</v>
      </c>
      <c r="F143" s="11" t="s">
        <v>217</v>
      </c>
      <c r="G143" s="11" t="s">
        <v>321</v>
      </c>
      <c r="H143" s="11" t="s">
        <v>68</v>
      </c>
      <c r="I143" s="11" t="str">
        <f t="shared" si="27"/>
        <v>Masculino</v>
      </c>
      <c r="J143" s="11" t="s">
        <v>345</v>
      </c>
      <c r="K143" s="12">
        <v>6</v>
      </c>
      <c r="L143" s="13">
        <f t="shared" si="22"/>
        <v>0</v>
      </c>
      <c r="M143" s="14">
        <v>14609</v>
      </c>
      <c r="N143" s="15">
        <v>66</v>
      </c>
      <c r="O143" s="16">
        <f t="shared" si="23"/>
        <v>800000</v>
      </c>
      <c r="P143" s="16" t="str">
        <f t="shared" si="28"/>
        <v>SI</v>
      </c>
      <c r="Q143" s="17" t="s">
        <v>16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8">
        <f t="shared" si="24"/>
        <v>0</v>
      </c>
      <c r="AB143" s="18">
        <f t="shared" si="25"/>
        <v>8800000</v>
      </c>
      <c r="AC143" s="58">
        <v>8000000</v>
      </c>
    </row>
    <row r="144" spans="2:29" ht="12.95" customHeight="1" x14ac:dyDescent="0.25">
      <c r="B144" s="11" t="s">
        <v>356</v>
      </c>
      <c r="C144" s="12" t="s">
        <v>13</v>
      </c>
      <c r="D144" s="12" t="str">
        <f t="shared" si="26"/>
        <v>Trabajador</v>
      </c>
      <c r="E144" s="11" t="s">
        <v>371</v>
      </c>
      <c r="F144" s="11" t="s">
        <v>25</v>
      </c>
      <c r="G144" s="11" t="s">
        <v>26</v>
      </c>
      <c r="H144" s="11" t="s">
        <v>68</v>
      </c>
      <c r="I144" s="11" t="str">
        <f t="shared" si="27"/>
        <v>Masculino</v>
      </c>
      <c r="J144" s="11" t="s">
        <v>181</v>
      </c>
      <c r="K144" s="12">
        <v>9</v>
      </c>
      <c r="L144" s="13">
        <f t="shared" si="22"/>
        <v>0</v>
      </c>
      <c r="M144" s="14">
        <v>17116</v>
      </c>
      <c r="N144" s="15">
        <v>60</v>
      </c>
      <c r="O144" s="16">
        <f t="shared" si="23"/>
        <v>204241.88568502324</v>
      </c>
      <c r="P144" s="16" t="str">
        <f t="shared" si="28"/>
        <v>NO</v>
      </c>
      <c r="Q144" s="17">
        <v>7</v>
      </c>
      <c r="R144" s="17"/>
      <c r="S144" s="17"/>
      <c r="T144" s="17"/>
      <c r="U144" s="17"/>
      <c r="V144" s="17"/>
      <c r="W144" s="17"/>
      <c r="X144" s="17"/>
      <c r="Y144" s="17"/>
      <c r="Z144" s="17"/>
      <c r="AA144" s="18">
        <f t="shared" si="24"/>
        <v>30636.282852753484</v>
      </c>
      <c r="AB144" s="18">
        <f t="shared" si="25"/>
        <v>1123330.3712676277</v>
      </c>
      <c r="AC144" s="19">
        <v>1021209.4284251161</v>
      </c>
    </row>
    <row r="145" spans="2:29" ht="12.95" customHeight="1" x14ac:dyDescent="0.25">
      <c r="B145" s="11" t="s">
        <v>255</v>
      </c>
      <c r="C145" s="12" t="s">
        <v>13</v>
      </c>
      <c r="D145" s="12" t="str">
        <f t="shared" si="26"/>
        <v>Trabajador</v>
      </c>
      <c r="E145" s="11" t="s">
        <v>369</v>
      </c>
      <c r="F145" s="11" t="s">
        <v>346</v>
      </c>
      <c r="G145" s="11" t="s">
        <v>254</v>
      </c>
      <c r="H145" s="11" t="s">
        <v>68</v>
      </c>
      <c r="I145" s="11" t="str">
        <f t="shared" si="27"/>
        <v>Masculino</v>
      </c>
      <c r="J145" s="11" t="s">
        <v>345</v>
      </c>
      <c r="K145" s="12">
        <v>9</v>
      </c>
      <c r="L145" s="13">
        <f t="shared" si="22"/>
        <v>0</v>
      </c>
      <c r="M145" s="14">
        <v>15045</v>
      </c>
      <c r="N145" s="15">
        <v>65</v>
      </c>
      <c r="O145" s="16">
        <f t="shared" si="23"/>
        <v>157407.0850104338</v>
      </c>
      <c r="P145" s="16" t="str">
        <f t="shared" si="28"/>
        <v>SI</v>
      </c>
      <c r="Q145" s="17">
        <v>5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8">
        <f t="shared" si="24"/>
        <v>47222.125503130133</v>
      </c>
      <c r="AB145" s="18">
        <f t="shared" si="25"/>
        <v>1731477.9351147716</v>
      </c>
      <c r="AC145" s="19">
        <v>1574070.8501043378</v>
      </c>
    </row>
    <row r="146" spans="2:29" ht="12.95" customHeight="1" x14ac:dyDescent="0.25">
      <c r="B146" s="11" t="s">
        <v>268</v>
      </c>
      <c r="C146" s="12" t="s">
        <v>13</v>
      </c>
      <c r="D146" s="12" t="str">
        <f t="shared" si="26"/>
        <v>Trabajador</v>
      </c>
      <c r="E146" s="11" t="s">
        <v>358</v>
      </c>
      <c r="F146" s="11" t="s">
        <v>54</v>
      </c>
      <c r="G146" s="11" t="s">
        <v>42</v>
      </c>
      <c r="H146" s="11" t="s">
        <v>68</v>
      </c>
      <c r="I146" s="11" t="str">
        <f t="shared" si="27"/>
        <v>Masculino</v>
      </c>
      <c r="J146" s="11" t="s">
        <v>63</v>
      </c>
      <c r="K146" s="12">
        <v>6</v>
      </c>
      <c r="L146" s="13">
        <f t="shared" si="22"/>
        <v>0</v>
      </c>
      <c r="M146" s="14">
        <v>18543</v>
      </c>
      <c r="N146" s="15">
        <v>56</v>
      </c>
      <c r="O146" s="16">
        <f t="shared" si="23"/>
        <v>202044.5114417029</v>
      </c>
      <c r="P146" s="16" t="str">
        <f t="shared" si="28"/>
        <v>NO</v>
      </c>
      <c r="Q146" s="17">
        <v>13</v>
      </c>
      <c r="R146" s="17"/>
      <c r="S146" s="17"/>
      <c r="T146" s="17"/>
      <c r="U146" s="17"/>
      <c r="V146" s="17"/>
      <c r="W146" s="17"/>
      <c r="X146" s="17"/>
      <c r="Y146" s="17"/>
      <c r="Z146" s="17"/>
      <c r="AA146" s="18">
        <f t="shared" si="24"/>
        <v>30306.676716255432</v>
      </c>
      <c r="AB146" s="18">
        <f t="shared" si="25"/>
        <v>1111244.8129293658</v>
      </c>
      <c r="AC146" s="19">
        <v>1010222.5572085144</v>
      </c>
    </row>
    <row r="147" spans="2:29" ht="12.95" customHeight="1" x14ac:dyDescent="0.25">
      <c r="B147" s="11" t="s">
        <v>296</v>
      </c>
      <c r="C147" s="12" t="s">
        <v>13</v>
      </c>
      <c r="D147" s="12" t="str">
        <f t="shared" si="26"/>
        <v>Trabajador</v>
      </c>
      <c r="E147" s="11" t="s">
        <v>370</v>
      </c>
      <c r="F147" s="11" t="s">
        <v>246</v>
      </c>
      <c r="G147" s="11" t="s">
        <v>297</v>
      </c>
      <c r="H147" s="11" t="s">
        <v>68</v>
      </c>
      <c r="I147" s="11" t="str">
        <f t="shared" si="27"/>
        <v>Masculino</v>
      </c>
      <c r="J147" s="11" t="s">
        <v>345</v>
      </c>
      <c r="K147" s="12">
        <v>1</v>
      </c>
      <c r="L147" s="13">
        <f t="shared" si="22"/>
        <v>0</v>
      </c>
      <c r="M147" s="14">
        <v>16282</v>
      </c>
      <c r="N147" s="15">
        <v>62</v>
      </c>
      <c r="O147" s="16">
        <f t="shared" si="23"/>
        <v>110905.83093308861</v>
      </c>
      <c r="P147" s="16" t="str">
        <f t="shared" si="28"/>
        <v>SI</v>
      </c>
      <c r="Q147" s="17">
        <v>7</v>
      </c>
      <c r="R147" s="17"/>
      <c r="S147" s="17"/>
      <c r="T147" s="17"/>
      <c r="U147" s="17"/>
      <c r="V147" s="17"/>
      <c r="W147" s="17"/>
      <c r="X147" s="17"/>
      <c r="Y147" s="17"/>
      <c r="Z147" s="17"/>
      <c r="AA147" s="18">
        <f t="shared" si="24"/>
        <v>33271.749279926582</v>
      </c>
      <c r="AB147" s="18">
        <f t="shared" si="25"/>
        <v>1219964.1402639747</v>
      </c>
      <c r="AC147" s="19">
        <v>1109058.309330886</v>
      </c>
    </row>
    <row r="148" spans="2:29" ht="12.95" customHeight="1" x14ac:dyDescent="0.25">
      <c r="B148" s="11" t="s">
        <v>135</v>
      </c>
      <c r="C148" s="12" t="s">
        <v>12</v>
      </c>
      <c r="D148" s="12" t="str">
        <f t="shared" si="26"/>
        <v>Ejecutivo</v>
      </c>
      <c r="E148" s="11" t="s">
        <v>360</v>
      </c>
      <c r="F148" s="11" t="s">
        <v>136</v>
      </c>
      <c r="G148" s="11" t="s">
        <v>70</v>
      </c>
      <c r="H148" s="11" t="s">
        <v>68</v>
      </c>
      <c r="I148" s="11" t="str">
        <f t="shared" si="27"/>
        <v>Masculino</v>
      </c>
      <c r="J148" s="11" t="s">
        <v>63</v>
      </c>
      <c r="K148" s="12">
        <v>7</v>
      </c>
      <c r="L148" s="13">
        <f t="shared" si="22"/>
        <v>0</v>
      </c>
      <c r="M148" s="14">
        <v>25528</v>
      </c>
      <c r="N148" s="15">
        <v>37</v>
      </c>
      <c r="O148" s="16">
        <f t="shared" si="23"/>
        <v>300000</v>
      </c>
      <c r="P148" s="16" t="str">
        <f t="shared" si="28"/>
        <v>NO</v>
      </c>
      <c r="Q148" s="17" t="s">
        <v>15</v>
      </c>
      <c r="R148" s="17"/>
      <c r="S148" s="17"/>
      <c r="T148" s="17"/>
      <c r="U148" s="17"/>
      <c r="V148" s="17"/>
      <c r="W148" s="17"/>
      <c r="X148" s="17"/>
      <c r="Y148" s="17"/>
      <c r="Z148" s="17"/>
      <c r="AA148" s="18">
        <f t="shared" si="24"/>
        <v>45000</v>
      </c>
      <c r="AB148" s="18">
        <f t="shared" si="25"/>
        <v>1575000</v>
      </c>
      <c r="AC148" s="19">
        <v>1500000</v>
      </c>
    </row>
    <row r="149" spans="2:29" ht="12.95" customHeight="1" x14ac:dyDescent="0.25">
      <c r="B149" s="11" t="s">
        <v>396</v>
      </c>
      <c r="C149" s="12" t="s">
        <v>12</v>
      </c>
      <c r="D149" s="12" t="str">
        <f t="shared" si="26"/>
        <v>Ejecutivo</v>
      </c>
      <c r="E149" s="11" t="s">
        <v>368</v>
      </c>
      <c r="F149" s="11" t="s">
        <v>233</v>
      </c>
      <c r="G149" s="11" t="s">
        <v>397</v>
      </c>
      <c r="H149" s="11" t="s">
        <v>1</v>
      </c>
      <c r="I149" s="11" t="str">
        <f t="shared" si="27"/>
        <v>Femenino</v>
      </c>
      <c r="J149" s="11" t="s">
        <v>345</v>
      </c>
      <c r="K149" s="12">
        <v>7</v>
      </c>
      <c r="L149" s="13">
        <f t="shared" si="22"/>
        <v>0</v>
      </c>
      <c r="M149" s="14">
        <v>17522</v>
      </c>
      <c r="N149" s="15">
        <v>58</v>
      </c>
      <c r="O149" s="16">
        <f t="shared" si="23"/>
        <v>130014.57630212577</v>
      </c>
      <c r="P149" s="16" t="str">
        <f t="shared" si="28"/>
        <v>NO</v>
      </c>
      <c r="Q149" s="17" t="s">
        <v>15</v>
      </c>
      <c r="R149" s="17"/>
      <c r="S149" s="17"/>
      <c r="T149" s="17"/>
      <c r="U149" s="17"/>
      <c r="V149" s="17"/>
      <c r="W149" s="17"/>
      <c r="X149" s="17"/>
      <c r="Y149" s="17"/>
      <c r="Z149" s="17"/>
      <c r="AA149" s="18">
        <f t="shared" si="24"/>
        <v>39004.372890637729</v>
      </c>
      <c r="AB149" s="18">
        <f t="shared" si="25"/>
        <v>1430160.3393233835</v>
      </c>
      <c r="AC149" s="19">
        <v>1300145.7630212577</v>
      </c>
    </row>
    <row r="150" spans="2:29" ht="12.95" customHeight="1" x14ac:dyDescent="0.25">
      <c r="B150" s="11" t="s">
        <v>219</v>
      </c>
      <c r="C150" s="12" t="s">
        <v>12</v>
      </c>
      <c r="D150" s="12" t="str">
        <f t="shared" si="26"/>
        <v>Ejecutivo</v>
      </c>
      <c r="E150" s="11" t="s">
        <v>370</v>
      </c>
      <c r="F150" s="11" t="s">
        <v>220</v>
      </c>
      <c r="G150" s="11" t="s">
        <v>67</v>
      </c>
      <c r="H150" s="11" t="s">
        <v>68</v>
      </c>
      <c r="I150" s="11" t="str">
        <f t="shared" si="27"/>
        <v>Masculino</v>
      </c>
      <c r="J150" s="11" t="s">
        <v>345</v>
      </c>
      <c r="K150" s="12">
        <v>1</v>
      </c>
      <c r="L150" s="13">
        <f t="shared" si="22"/>
        <v>0</v>
      </c>
      <c r="M150" s="14">
        <v>18982</v>
      </c>
      <c r="N150" s="15">
        <v>54</v>
      </c>
      <c r="O150" s="16">
        <f t="shared" si="23"/>
        <v>150000</v>
      </c>
      <c r="P150" s="16" t="str">
        <f t="shared" si="28"/>
        <v>NO</v>
      </c>
      <c r="Q150" s="17" t="s">
        <v>15</v>
      </c>
      <c r="R150" s="17"/>
      <c r="S150" s="17"/>
      <c r="T150" s="17"/>
      <c r="U150" s="17"/>
      <c r="V150" s="17"/>
      <c r="W150" s="17"/>
      <c r="X150" s="17"/>
      <c r="Y150" s="17"/>
      <c r="Z150" s="17"/>
      <c r="AA150" s="18">
        <f t="shared" si="24"/>
        <v>45000</v>
      </c>
      <c r="AB150" s="18">
        <f t="shared" si="25"/>
        <v>1650000</v>
      </c>
      <c r="AC150" s="19">
        <v>1500000</v>
      </c>
    </row>
    <row r="151" spans="2:29" ht="12.95" customHeight="1" x14ac:dyDescent="0.25">
      <c r="B151" s="11" t="s">
        <v>232</v>
      </c>
      <c r="C151" s="12" t="s">
        <v>12</v>
      </c>
      <c r="D151" s="12" t="str">
        <f t="shared" si="26"/>
        <v>Ejecutivo</v>
      </c>
      <c r="E151" s="11" t="s">
        <v>368</v>
      </c>
      <c r="F151" s="11" t="s">
        <v>231</v>
      </c>
      <c r="G151" s="11" t="s">
        <v>221</v>
      </c>
      <c r="H151" s="11" t="s">
        <v>68</v>
      </c>
      <c r="I151" s="11" t="str">
        <f t="shared" si="27"/>
        <v>Masculino</v>
      </c>
      <c r="J151" s="11" t="s">
        <v>345</v>
      </c>
      <c r="K151" s="12">
        <v>2</v>
      </c>
      <c r="L151" s="13">
        <f t="shared" si="22"/>
        <v>11000</v>
      </c>
      <c r="M151" s="14">
        <v>16280</v>
      </c>
      <c r="N151" s="15">
        <v>62</v>
      </c>
      <c r="O151" s="16">
        <f t="shared" si="23"/>
        <v>26486.146980520607</v>
      </c>
      <c r="P151" s="16" t="str">
        <f t="shared" si="28"/>
        <v>SI</v>
      </c>
      <c r="Q151" s="17" t="s">
        <v>15</v>
      </c>
      <c r="R151" s="17"/>
      <c r="S151" s="17"/>
      <c r="T151" s="17"/>
      <c r="U151" s="17"/>
      <c r="V151" s="17"/>
      <c r="W151" s="17"/>
      <c r="X151" s="17"/>
      <c r="Y151" s="17"/>
      <c r="Z151" s="17"/>
      <c r="AA151" s="18">
        <f t="shared" si="24"/>
        <v>7945.8440941561812</v>
      </c>
      <c r="AB151" s="18">
        <f t="shared" si="25"/>
        <v>291347.61678572668</v>
      </c>
      <c r="AC151" s="19">
        <v>264861.46980520606</v>
      </c>
    </row>
    <row r="152" spans="2:29" ht="12.95" customHeight="1" x14ac:dyDescent="0.25">
      <c r="B152" s="11" t="s">
        <v>267</v>
      </c>
      <c r="C152" s="12" t="s">
        <v>13</v>
      </c>
      <c r="D152" s="12" t="str">
        <f t="shared" si="26"/>
        <v>Trabajador</v>
      </c>
      <c r="E152" s="11" t="s">
        <v>371</v>
      </c>
      <c r="F152" s="11" t="s">
        <v>76</v>
      </c>
      <c r="G152" s="11" t="s">
        <v>23</v>
      </c>
      <c r="H152" s="11" t="s">
        <v>68</v>
      </c>
      <c r="I152" s="11" t="str">
        <f t="shared" si="27"/>
        <v>Masculino</v>
      </c>
      <c r="J152" s="11" t="s">
        <v>181</v>
      </c>
      <c r="K152" s="12">
        <v>5</v>
      </c>
      <c r="L152" s="13">
        <f t="shared" si="22"/>
        <v>27500</v>
      </c>
      <c r="M152" s="14">
        <v>21914</v>
      </c>
      <c r="N152" s="15">
        <v>46</v>
      </c>
      <c r="O152" s="16">
        <f t="shared" si="23"/>
        <v>101000</v>
      </c>
      <c r="P152" s="16" t="str">
        <f t="shared" si="28"/>
        <v>NO</v>
      </c>
      <c r="Q152" s="17">
        <v>8</v>
      </c>
      <c r="R152" s="17"/>
      <c r="S152" s="17"/>
      <c r="T152" s="17"/>
      <c r="U152" s="17"/>
      <c r="V152" s="17"/>
      <c r="W152" s="17"/>
      <c r="X152" s="17"/>
      <c r="Y152" s="17"/>
      <c r="Z152" s="17"/>
      <c r="AA152" s="18">
        <f t="shared" si="24"/>
        <v>15150</v>
      </c>
      <c r="AB152" s="18">
        <f t="shared" si="25"/>
        <v>530250</v>
      </c>
      <c r="AC152" s="19">
        <v>505000</v>
      </c>
    </row>
    <row r="153" spans="2:29" ht="12.95" customHeight="1" x14ac:dyDescent="0.25">
      <c r="B153" s="11" t="s">
        <v>195</v>
      </c>
      <c r="C153" s="12" t="s">
        <v>13</v>
      </c>
      <c r="D153" s="12" t="str">
        <f t="shared" si="26"/>
        <v>Trabajador</v>
      </c>
      <c r="E153" s="11" t="s">
        <v>371</v>
      </c>
      <c r="F153" s="11" t="s">
        <v>193</v>
      </c>
      <c r="G153" s="11" t="s">
        <v>21</v>
      </c>
      <c r="H153" s="11" t="s">
        <v>68</v>
      </c>
      <c r="I153" s="11" t="str">
        <f t="shared" si="27"/>
        <v>Masculino</v>
      </c>
      <c r="J153" s="11" t="s">
        <v>181</v>
      </c>
      <c r="K153" s="12">
        <v>9</v>
      </c>
      <c r="L153" s="13">
        <f t="shared" si="22"/>
        <v>49500</v>
      </c>
      <c r="M153" s="14">
        <v>21407</v>
      </c>
      <c r="N153" s="15">
        <v>48</v>
      </c>
      <c r="O153" s="16">
        <f t="shared" si="23"/>
        <v>97000</v>
      </c>
      <c r="P153" s="16" t="str">
        <f t="shared" si="28"/>
        <v>NO</v>
      </c>
      <c r="Q153" s="17">
        <v>8</v>
      </c>
      <c r="R153" s="17"/>
      <c r="S153" s="17"/>
      <c r="T153" s="17"/>
      <c r="U153" s="17"/>
      <c r="V153" s="17"/>
      <c r="W153" s="17"/>
      <c r="X153" s="17"/>
      <c r="Y153" s="17"/>
      <c r="Z153" s="17"/>
      <c r="AA153" s="18">
        <f t="shared" si="24"/>
        <v>14550</v>
      </c>
      <c r="AB153" s="18">
        <f t="shared" si="25"/>
        <v>509250</v>
      </c>
      <c r="AC153" s="19">
        <v>485000</v>
      </c>
    </row>
    <row r="154" spans="2:29" ht="12.95" customHeight="1" x14ac:dyDescent="0.25">
      <c r="B154" s="11" t="s">
        <v>235</v>
      </c>
      <c r="C154" s="12" t="s">
        <v>12</v>
      </c>
      <c r="D154" s="12" t="str">
        <f t="shared" si="26"/>
        <v>Ejecutivo</v>
      </c>
      <c r="E154" s="11" t="s">
        <v>370</v>
      </c>
      <c r="F154" s="11" t="s">
        <v>236</v>
      </c>
      <c r="G154" s="11" t="s">
        <v>67</v>
      </c>
      <c r="H154" s="11" t="s">
        <v>68</v>
      </c>
      <c r="I154" s="11" t="str">
        <f t="shared" si="27"/>
        <v>Masculino</v>
      </c>
      <c r="J154" s="11" t="s">
        <v>345</v>
      </c>
      <c r="K154" s="12">
        <v>1</v>
      </c>
      <c r="L154" s="13">
        <f t="shared" si="22"/>
        <v>0</v>
      </c>
      <c r="M154" s="14">
        <v>21483</v>
      </c>
      <c r="N154" s="15">
        <v>48</v>
      </c>
      <c r="O154" s="16">
        <f t="shared" si="23"/>
        <v>150000</v>
      </c>
      <c r="P154" s="16" t="str">
        <f t="shared" si="28"/>
        <v>NO</v>
      </c>
      <c r="Q154" s="17" t="s">
        <v>15</v>
      </c>
      <c r="R154" s="17"/>
      <c r="S154" s="17"/>
      <c r="T154" s="17"/>
      <c r="U154" s="17"/>
      <c r="V154" s="17"/>
      <c r="W154" s="17"/>
      <c r="X154" s="17"/>
      <c r="Y154" s="17"/>
      <c r="Z154" s="17"/>
      <c r="AA154" s="18">
        <f t="shared" si="24"/>
        <v>45000</v>
      </c>
      <c r="AB154" s="18">
        <f t="shared" si="25"/>
        <v>1575000</v>
      </c>
      <c r="AC154" s="19">
        <v>1500000</v>
      </c>
    </row>
    <row r="155" spans="2:29" ht="12.95" customHeight="1" x14ac:dyDescent="0.25">
      <c r="B155" s="11" t="s">
        <v>199</v>
      </c>
      <c r="C155" s="12" t="s">
        <v>13</v>
      </c>
      <c r="D155" s="12" t="str">
        <f t="shared" si="26"/>
        <v>Trabajador</v>
      </c>
      <c r="E155" s="11" t="s">
        <v>371</v>
      </c>
      <c r="F155" s="11" t="s">
        <v>200</v>
      </c>
      <c r="G155" s="11" t="s">
        <v>23</v>
      </c>
      <c r="H155" s="11" t="s">
        <v>68</v>
      </c>
      <c r="I155" s="11" t="str">
        <f t="shared" si="27"/>
        <v>Masculino</v>
      </c>
      <c r="J155" s="11" t="s">
        <v>63</v>
      </c>
      <c r="K155" s="12">
        <v>1</v>
      </c>
      <c r="L155" s="13">
        <f t="shared" si="22"/>
        <v>5500</v>
      </c>
      <c r="M155" s="14">
        <v>19720</v>
      </c>
      <c r="N155" s="15">
        <v>52</v>
      </c>
      <c r="O155" s="16">
        <f t="shared" si="23"/>
        <v>90000</v>
      </c>
      <c r="P155" s="16" t="str">
        <f t="shared" si="28"/>
        <v>NO</v>
      </c>
      <c r="Q155" s="17">
        <v>7</v>
      </c>
      <c r="R155" s="17"/>
      <c r="S155" s="17"/>
      <c r="T155" s="17"/>
      <c r="U155" s="17"/>
      <c r="V155" s="17"/>
      <c r="W155" s="17"/>
      <c r="X155" s="17"/>
      <c r="Y155" s="17"/>
      <c r="Z155" s="17"/>
      <c r="AA155" s="18">
        <f t="shared" si="24"/>
        <v>13500</v>
      </c>
      <c r="AB155" s="18">
        <f t="shared" si="25"/>
        <v>495000</v>
      </c>
      <c r="AC155" s="19">
        <v>450000</v>
      </c>
    </row>
    <row r="156" spans="2:29" ht="12.95" customHeight="1" x14ac:dyDescent="0.25">
      <c r="B156" s="11" t="s">
        <v>305</v>
      </c>
      <c r="C156" s="12" t="s">
        <v>13</v>
      </c>
      <c r="D156" s="12" t="str">
        <f t="shared" si="26"/>
        <v>Trabajador</v>
      </c>
      <c r="E156" s="11" t="s">
        <v>358</v>
      </c>
      <c r="F156" s="11" t="s">
        <v>303</v>
      </c>
      <c r="G156" s="11" t="s">
        <v>306</v>
      </c>
      <c r="H156" s="11" t="s">
        <v>68</v>
      </c>
      <c r="I156" s="11" t="str">
        <f t="shared" si="27"/>
        <v>Masculino</v>
      </c>
      <c r="J156" s="11" t="s">
        <v>345</v>
      </c>
      <c r="K156" s="12">
        <v>2</v>
      </c>
      <c r="L156" s="13">
        <f t="shared" si="22"/>
        <v>0</v>
      </c>
      <c r="M156" s="14">
        <v>15931</v>
      </c>
      <c r="N156" s="15">
        <v>63</v>
      </c>
      <c r="O156" s="16">
        <f t="shared" si="23"/>
        <v>101953.65805406612</v>
      </c>
      <c r="P156" s="16" t="str">
        <f t="shared" si="28"/>
        <v>SI</v>
      </c>
      <c r="Q156" s="17">
        <v>7</v>
      </c>
      <c r="R156" s="17"/>
      <c r="S156" s="17"/>
      <c r="T156" s="17"/>
      <c r="U156" s="17"/>
      <c r="V156" s="17"/>
      <c r="W156" s="17"/>
      <c r="X156" s="17"/>
      <c r="Y156" s="17"/>
      <c r="Z156" s="17"/>
      <c r="AA156" s="18">
        <f t="shared" si="24"/>
        <v>30586.097416219833</v>
      </c>
      <c r="AB156" s="18">
        <f t="shared" si="25"/>
        <v>1121490.2385947271</v>
      </c>
      <c r="AC156" s="19">
        <v>1019536.5805406611</v>
      </c>
    </row>
    <row r="157" spans="2:29" ht="12.95" customHeight="1" x14ac:dyDescent="0.25">
      <c r="B157" s="11" t="s">
        <v>192</v>
      </c>
      <c r="C157" s="12" t="s">
        <v>13</v>
      </c>
      <c r="D157" s="12" t="str">
        <f t="shared" si="26"/>
        <v>Trabajador</v>
      </c>
      <c r="E157" s="11" t="s">
        <v>371</v>
      </c>
      <c r="F157" s="11" t="s">
        <v>190</v>
      </c>
      <c r="G157" s="11" t="s">
        <v>18</v>
      </c>
      <c r="H157" s="11" t="s">
        <v>68</v>
      </c>
      <c r="I157" s="11" t="str">
        <f t="shared" si="27"/>
        <v>Masculino</v>
      </c>
      <c r="J157" s="11" t="s">
        <v>181</v>
      </c>
      <c r="K157" s="12">
        <v>0</v>
      </c>
      <c r="L157" s="13">
        <f t="shared" si="22"/>
        <v>0</v>
      </c>
      <c r="M157" s="14">
        <v>16017</v>
      </c>
      <c r="N157" s="15">
        <v>63</v>
      </c>
      <c r="O157" s="16">
        <f t="shared" si="23"/>
        <v>85478.125841195579</v>
      </c>
      <c r="P157" s="16" t="str">
        <f t="shared" si="28"/>
        <v>SI</v>
      </c>
      <c r="Q157" s="17">
        <v>3</v>
      </c>
      <c r="R157" s="17"/>
      <c r="S157" s="17"/>
      <c r="T157" s="17"/>
      <c r="U157" s="17"/>
      <c r="V157" s="17"/>
      <c r="W157" s="17"/>
      <c r="X157" s="17"/>
      <c r="Y157" s="17"/>
      <c r="Z157" s="17"/>
      <c r="AA157" s="18">
        <f t="shared" si="24"/>
        <v>12821.718876179335</v>
      </c>
      <c r="AB157" s="18">
        <f t="shared" si="25"/>
        <v>470129.69212657562</v>
      </c>
      <c r="AC157" s="19">
        <v>427390.62920597784</v>
      </c>
    </row>
    <row r="158" spans="2:29" ht="12.95" customHeight="1" x14ac:dyDescent="0.25">
      <c r="B158" s="11" t="s">
        <v>224</v>
      </c>
      <c r="C158" s="12" t="s">
        <v>12</v>
      </c>
      <c r="D158" s="12" t="str">
        <f t="shared" si="26"/>
        <v>Ejecutivo</v>
      </c>
      <c r="E158" s="11" t="s">
        <v>367</v>
      </c>
      <c r="F158" s="11" t="s">
        <v>223</v>
      </c>
      <c r="G158" s="11" t="s">
        <v>70</v>
      </c>
      <c r="H158" s="11" t="s">
        <v>68</v>
      </c>
      <c r="I158" s="11" t="str">
        <f t="shared" si="27"/>
        <v>Masculino</v>
      </c>
      <c r="J158" s="11" t="s">
        <v>345</v>
      </c>
      <c r="K158" s="12">
        <v>5</v>
      </c>
      <c r="L158" s="13">
        <f t="shared" si="22"/>
        <v>0</v>
      </c>
      <c r="M158" s="14">
        <v>19714</v>
      </c>
      <c r="N158" s="15">
        <v>52</v>
      </c>
      <c r="O158" s="16">
        <f t="shared" si="23"/>
        <v>150000</v>
      </c>
      <c r="P158" s="16" t="str">
        <f t="shared" si="28"/>
        <v>NO</v>
      </c>
      <c r="Q158" s="17" t="s">
        <v>15</v>
      </c>
      <c r="R158" s="17"/>
      <c r="S158" s="17"/>
      <c r="T158" s="17"/>
      <c r="U158" s="17"/>
      <c r="V158" s="17"/>
      <c r="W158" s="17"/>
      <c r="X158" s="17"/>
      <c r="Y158" s="17"/>
      <c r="Z158" s="17"/>
      <c r="AA158" s="18">
        <f t="shared" si="24"/>
        <v>45000</v>
      </c>
      <c r="AB158" s="18">
        <f t="shared" si="25"/>
        <v>1650000</v>
      </c>
      <c r="AC158" s="19">
        <v>1500000</v>
      </c>
    </row>
    <row r="159" spans="2:29" ht="12.95" customHeight="1" x14ac:dyDescent="0.25">
      <c r="B159" s="11" t="s">
        <v>7</v>
      </c>
      <c r="C159" s="12" t="s">
        <v>13</v>
      </c>
      <c r="D159" s="12" t="str">
        <f t="shared" si="26"/>
        <v>Trabajador</v>
      </c>
      <c r="E159" s="11" t="s">
        <v>373</v>
      </c>
      <c r="F159" s="11" t="s">
        <v>6</v>
      </c>
      <c r="G159" s="11" t="s">
        <v>8</v>
      </c>
      <c r="H159" s="11" t="s">
        <v>68</v>
      </c>
      <c r="I159" s="11" t="str">
        <f t="shared" si="27"/>
        <v>Masculino</v>
      </c>
      <c r="J159" s="11" t="s">
        <v>69</v>
      </c>
      <c r="K159" s="12">
        <v>2</v>
      </c>
      <c r="L159" s="13">
        <f t="shared" si="22"/>
        <v>0</v>
      </c>
      <c r="M159" s="14">
        <v>17370</v>
      </c>
      <c r="N159" s="15">
        <v>59</v>
      </c>
      <c r="O159" s="16">
        <f t="shared" si="23"/>
        <v>224116.29761725638</v>
      </c>
      <c r="P159" s="16" t="str">
        <f t="shared" si="28"/>
        <v>NO</v>
      </c>
      <c r="Q159" s="17">
        <v>13</v>
      </c>
      <c r="R159" s="17"/>
      <c r="S159" s="17"/>
      <c r="T159" s="17"/>
      <c r="U159" s="17"/>
      <c r="V159" s="17"/>
      <c r="W159" s="17"/>
      <c r="X159" s="17"/>
      <c r="Y159" s="17"/>
      <c r="Z159" s="17"/>
      <c r="AA159" s="18">
        <f t="shared" si="24"/>
        <v>33617.444642588453</v>
      </c>
      <c r="AB159" s="18">
        <f t="shared" si="25"/>
        <v>1232639.6368949099</v>
      </c>
      <c r="AC159" s="19">
        <v>1120581.4880862818</v>
      </c>
    </row>
    <row r="160" spans="2:29" ht="12.95" customHeight="1" x14ac:dyDescent="0.25">
      <c r="B160" s="11" t="s">
        <v>286</v>
      </c>
      <c r="C160" s="12" t="s">
        <v>13</v>
      </c>
      <c r="D160" s="12" t="str">
        <f t="shared" si="26"/>
        <v>Trabajador</v>
      </c>
      <c r="E160" s="11" t="s">
        <v>368</v>
      </c>
      <c r="F160" s="11" t="s">
        <v>105</v>
      </c>
      <c r="G160" s="11" t="s">
        <v>287</v>
      </c>
      <c r="H160" s="11" t="s">
        <v>68</v>
      </c>
      <c r="I160" s="11" t="str">
        <f t="shared" si="27"/>
        <v>Masculino</v>
      </c>
      <c r="J160" s="11" t="s">
        <v>345</v>
      </c>
      <c r="K160" s="12">
        <v>3</v>
      </c>
      <c r="L160" s="13">
        <f t="shared" si="22"/>
        <v>16500</v>
      </c>
      <c r="M160" s="14">
        <v>15114</v>
      </c>
      <c r="N160" s="15">
        <v>65</v>
      </c>
      <c r="O160" s="16">
        <f t="shared" si="23"/>
        <v>56777.597253991364</v>
      </c>
      <c r="P160" s="16" t="str">
        <f t="shared" si="28"/>
        <v>SI</v>
      </c>
      <c r="Q160" s="17">
        <v>7</v>
      </c>
      <c r="R160" s="17"/>
      <c r="S160" s="17"/>
      <c r="T160" s="17"/>
      <c r="U160" s="17"/>
      <c r="V160" s="17"/>
      <c r="W160" s="17"/>
      <c r="X160" s="17"/>
      <c r="Y160" s="17"/>
      <c r="Z160" s="17"/>
      <c r="AA160" s="18">
        <f t="shared" si="24"/>
        <v>17033.279176197408</v>
      </c>
      <c r="AB160" s="18">
        <f t="shared" si="25"/>
        <v>624553.56979390502</v>
      </c>
      <c r="AC160" s="19">
        <v>567775.97253991361</v>
      </c>
    </row>
    <row r="161" spans="2:29" ht="12.95" customHeight="1" x14ac:dyDescent="0.25">
      <c r="B161" s="11" t="s">
        <v>285</v>
      </c>
      <c r="C161" s="12" t="s">
        <v>13</v>
      </c>
      <c r="D161" s="12" t="str">
        <f t="shared" si="26"/>
        <v>Trabajador</v>
      </c>
      <c r="E161" s="11" t="s">
        <v>359</v>
      </c>
      <c r="F161" s="11" t="s">
        <v>105</v>
      </c>
      <c r="G161" s="11" t="s">
        <v>152</v>
      </c>
      <c r="H161" s="11" t="s">
        <v>68</v>
      </c>
      <c r="I161" s="11" t="str">
        <f t="shared" si="27"/>
        <v>Masculino</v>
      </c>
      <c r="J161" s="11" t="s">
        <v>345</v>
      </c>
      <c r="K161" s="12">
        <v>3</v>
      </c>
      <c r="L161" s="13">
        <f t="shared" si="22"/>
        <v>0</v>
      </c>
      <c r="M161" s="14">
        <v>16056</v>
      </c>
      <c r="N161" s="15">
        <v>62</v>
      </c>
      <c r="O161" s="16">
        <f t="shared" si="23"/>
        <v>199775.36972352385</v>
      </c>
      <c r="P161" s="16" t="str">
        <f t="shared" si="28"/>
        <v>SI</v>
      </c>
      <c r="Q161" s="17">
        <v>7</v>
      </c>
      <c r="R161" s="17"/>
      <c r="S161" s="17"/>
      <c r="T161" s="17"/>
      <c r="U161" s="17"/>
      <c r="V161" s="17"/>
      <c r="W161" s="17"/>
      <c r="X161" s="17"/>
      <c r="Y161" s="17"/>
      <c r="Z161" s="17"/>
      <c r="AA161" s="18">
        <f t="shared" si="24"/>
        <v>59932.610917057151</v>
      </c>
      <c r="AB161" s="18">
        <f t="shared" si="25"/>
        <v>2197529.0669587622</v>
      </c>
      <c r="AC161" s="19">
        <v>1997753.6972352385</v>
      </c>
    </row>
    <row r="162" spans="2:29" ht="12.95" customHeight="1" x14ac:dyDescent="0.25">
      <c r="B162" s="11" t="s">
        <v>237</v>
      </c>
      <c r="C162" s="12" t="s">
        <v>12</v>
      </c>
      <c r="D162" s="12" t="str">
        <f t="shared" si="26"/>
        <v>Ejecutivo</v>
      </c>
      <c r="E162" s="11" t="s">
        <v>370</v>
      </c>
      <c r="F162" s="11" t="s">
        <v>122</v>
      </c>
      <c r="G162" s="11" t="s">
        <v>73</v>
      </c>
      <c r="H162" s="11" t="s">
        <v>68</v>
      </c>
      <c r="I162" s="11" t="str">
        <f t="shared" si="27"/>
        <v>Masculino</v>
      </c>
      <c r="J162" s="11" t="s">
        <v>345</v>
      </c>
      <c r="K162" s="12">
        <v>5</v>
      </c>
      <c r="L162" s="13">
        <f t="shared" si="22"/>
        <v>27500</v>
      </c>
      <c r="M162" s="14">
        <v>15988</v>
      </c>
      <c r="N162" s="15">
        <v>63</v>
      </c>
      <c r="O162" s="16">
        <f t="shared" si="23"/>
        <v>60331.338018221315</v>
      </c>
      <c r="P162" s="16" t="str">
        <f t="shared" si="28"/>
        <v>SI</v>
      </c>
      <c r="Q162" s="17" t="s">
        <v>15</v>
      </c>
      <c r="R162" s="17"/>
      <c r="S162" s="17"/>
      <c r="T162" s="17"/>
      <c r="U162" s="17"/>
      <c r="V162" s="17"/>
      <c r="W162" s="17"/>
      <c r="X162" s="17"/>
      <c r="Y162" s="17"/>
      <c r="Z162" s="17"/>
      <c r="AA162" s="18">
        <f t="shared" si="24"/>
        <v>18099.401405466393</v>
      </c>
      <c r="AB162" s="18">
        <f t="shared" si="25"/>
        <v>663644.71820043446</v>
      </c>
      <c r="AC162" s="19">
        <v>603313.38018221315</v>
      </c>
    </row>
    <row r="163" spans="2:29" ht="12.95" customHeight="1" x14ac:dyDescent="0.25">
      <c r="B163" s="11" t="s">
        <v>253</v>
      </c>
      <c r="C163" s="12" t="s">
        <v>12</v>
      </c>
      <c r="D163" s="12" t="str">
        <f t="shared" si="26"/>
        <v>Ejecutivo</v>
      </c>
      <c r="E163" s="11" t="s">
        <v>358</v>
      </c>
      <c r="F163" s="11" t="s">
        <v>252</v>
      </c>
      <c r="G163" s="11" t="s">
        <v>67</v>
      </c>
      <c r="H163" s="11" t="s">
        <v>68</v>
      </c>
      <c r="I163" s="11" t="str">
        <f t="shared" si="27"/>
        <v>Masculino</v>
      </c>
      <c r="J163" s="11" t="s">
        <v>345</v>
      </c>
      <c r="K163" s="12">
        <v>0</v>
      </c>
      <c r="L163" s="13">
        <f t="shared" si="22"/>
        <v>0</v>
      </c>
      <c r="M163" s="14">
        <v>15300</v>
      </c>
      <c r="N163" s="15">
        <v>65</v>
      </c>
      <c r="O163" s="16">
        <f t="shared" si="23"/>
        <v>170500.45927247618</v>
      </c>
      <c r="P163" s="16" t="str">
        <f t="shared" si="28"/>
        <v>SI</v>
      </c>
      <c r="Q163" s="17" t="s">
        <v>15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8">
        <f t="shared" si="24"/>
        <v>51150.137781742851</v>
      </c>
      <c r="AB163" s="18">
        <f t="shared" si="25"/>
        <v>1875505.0519972378</v>
      </c>
      <c r="AC163" s="19">
        <v>1705004.5927247617</v>
      </c>
    </row>
  </sheetData>
  <autoFilter ref="B4:AC163" xr:uid="{00000000-0001-0000-0000-000000000000}"/>
  <phoneticPr fontId="0" type="noConversion"/>
  <pageMargins left="0.75" right="0.75" top="1" bottom="1" header="0" footer="0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C8D1-3F77-423D-953F-A4207F33595D}">
  <dimension ref="B3:AI41"/>
  <sheetViews>
    <sheetView showGridLines="0" workbookViewId="0">
      <selection activeCell="A17" sqref="A17"/>
    </sheetView>
  </sheetViews>
  <sheetFormatPr baseColWidth="10" defaultRowHeight="12.75" x14ac:dyDescent="0.2"/>
  <cols>
    <col min="2" max="2" width="18.140625" bestFit="1" customWidth="1"/>
    <col min="3" max="3" width="23" bestFit="1" customWidth="1"/>
    <col min="4" max="26" width="3" bestFit="1" customWidth="1"/>
    <col min="27" max="27" width="3" style="52" bestFit="1" customWidth="1"/>
    <col min="28" max="34" width="3" bestFit="1" customWidth="1"/>
    <col min="35" max="35" width="13.140625" bestFit="1" customWidth="1"/>
  </cols>
  <sheetData>
    <row r="3" spans="2:35" x14ac:dyDescent="0.2">
      <c r="B3" s="53" t="s">
        <v>455</v>
      </c>
      <c r="C3" s="53" t="s">
        <v>454</v>
      </c>
    </row>
    <row r="4" spans="2:35" x14ac:dyDescent="0.2">
      <c r="B4" s="53" t="s">
        <v>450</v>
      </c>
      <c r="C4" s="62">
        <v>36</v>
      </c>
      <c r="D4" s="62">
        <v>37</v>
      </c>
      <c r="E4" s="62">
        <v>40</v>
      </c>
      <c r="F4" s="62">
        <v>41</v>
      </c>
      <c r="G4" s="62">
        <v>42</v>
      </c>
      <c r="H4" s="62">
        <v>43</v>
      </c>
      <c r="I4" s="62">
        <v>44</v>
      </c>
      <c r="J4" s="62">
        <v>45</v>
      </c>
      <c r="K4" s="62">
        <v>46</v>
      </c>
      <c r="L4" s="62">
        <v>47</v>
      </c>
      <c r="M4" s="62">
        <v>48</v>
      </c>
      <c r="N4" s="62">
        <v>49</v>
      </c>
      <c r="O4" s="62">
        <v>50</v>
      </c>
      <c r="P4" s="62">
        <v>51</v>
      </c>
      <c r="Q4" s="62">
        <v>52</v>
      </c>
      <c r="R4" s="62">
        <v>53</v>
      </c>
      <c r="S4" s="62">
        <v>54</v>
      </c>
      <c r="T4" s="62">
        <v>55</v>
      </c>
      <c r="U4" s="62">
        <v>56</v>
      </c>
      <c r="V4" s="62">
        <v>57</v>
      </c>
      <c r="W4" s="62">
        <v>58</v>
      </c>
      <c r="X4" s="62">
        <v>59</v>
      </c>
      <c r="Y4" s="62">
        <v>60</v>
      </c>
      <c r="Z4" s="62">
        <v>61</v>
      </c>
      <c r="AA4" s="63">
        <v>62</v>
      </c>
      <c r="AB4" s="62">
        <v>63</v>
      </c>
      <c r="AC4" s="62">
        <v>64</v>
      </c>
      <c r="AD4" s="62">
        <v>65</v>
      </c>
      <c r="AE4" s="62">
        <v>66</v>
      </c>
      <c r="AF4" s="62">
        <v>67</v>
      </c>
      <c r="AG4" s="62">
        <v>68</v>
      </c>
      <c r="AH4" s="62">
        <v>69</v>
      </c>
      <c r="AI4" s="62" t="s">
        <v>453</v>
      </c>
    </row>
    <row r="5" spans="2:35" x14ac:dyDescent="0.2">
      <c r="B5" s="54" t="s">
        <v>451</v>
      </c>
      <c r="C5">
        <v>1</v>
      </c>
      <c r="D5">
        <v>2</v>
      </c>
      <c r="E5">
        <v>1</v>
      </c>
      <c r="F5">
        <v>3</v>
      </c>
      <c r="G5">
        <v>1</v>
      </c>
      <c r="I5">
        <v>3</v>
      </c>
      <c r="J5">
        <v>4</v>
      </c>
      <c r="K5">
        <v>1</v>
      </c>
      <c r="L5">
        <v>3</v>
      </c>
      <c r="M5">
        <v>1</v>
      </c>
      <c r="P5">
        <v>2</v>
      </c>
      <c r="Q5">
        <v>2</v>
      </c>
      <c r="R5">
        <v>1</v>
      </c>
      <c r="S5">
        <v>4</v>
      </c>
      <c r="T5">
        <v>1</v>
      </c>
      <c r="U5">
        <v>1</v>
      </c>
      <c r="V5">
        <v>1</v>
      </c>
      <c r="W5">
        <v>2</v>
      </c>
      <c r="X5">
        <v>1</v>
      </c>
      <c r="Y5">
        <v>5</v>
      </c>
      <c r="Z5">
        <v>5</v>
      </c>
      <c r="AA5" s="52">
        <v>4</v>
      </c>
      <c r="AB5">
        <v>4</v>
      </c>
      <c r="AC5">
        <v>2</v>
      </c>
      <c r="AD5">
        <v>1</v>
      </c>
      <c r="AE5">
        <v>3</v>
      </c>
      <c r="AI5">
        <v>59</v>
      </c>
    </row>
    <row r="6" spans="2:35" x14ac:dyDescent="0.2">
      <c r="B6" s="54" t="s">
        <v>452</v>
      </c>
      <c r="G6">
        <v>3</v>
      </c>
      <c r="H6">
        <v>1</v>
      </c>
      <c r="I6">
        <v>1</v>
      </c>
      <c r="J6">
        <v>1</v>
      </c>
      <c r="K6">
        <v>5</v>
      </c>
      <c r="L6">
        <v>3</v>
      </c>
      <c r="M6">
        <v>3</v>
      </c>
      <c r="N6">
        <v>2</v>
      </c>
      <c r="O6">
        <v>4</v>
      </c>
      <c r="P6">
        <v>2</v>
      </c>
      <c r="Q6">
        <v>2</v>
      </c>
      <c r="R6">
        <v>2</v>
      </c>
      <c r="S6">
        <v>2</v>
      </c>
      <c r="T6">
        <v>3</v>
      </c>
      <c r="U6">
        <v>4</v>
      </c>
      <c r="V6">
        <v>2</v>
      </c>
      <c r="W6">
        <v>4</v>
      </c>
      <c r="X6">
        <v>4</v>
      </c>
      <c r="Y6">
        <v>8</v>
      </c>
      <c r="Z6">
        <v>5</v>
      </c>
      <c r="AA6" s="52">
        <v>11</v>
      </c>
      <c r="AB6">
        <v>6</v>
      </c>
      <c r="AC6">
        <v>10</v>
      </c>
      <c r="AD6">
        <v>7</v>
      </c>
      <c r="AE6">
        <v>2</v>
      </c>
      <c r="AF6">
        <v>1</v>
      </c>
      <c r="AG6">
        <v>1</v>
      </c>
      <c r="AH6">
        <v>1</v>
      </c>
      <c r="AI6">
        <v>100</v>
      </c>
    </row>
    <row r="7" spans="2:35" x14ac:dyDescent="0.2">
      <c r="B7" s="54" t="s">
        <v>453</v>
      </c>
      <c r="C7">
        <v>1</v>
      </c>
      <c r="D7">
        <v>2</v>
      </c>
      <c r="E7">
        <v>1</v>
      </c>
      <c r="F7">
        <v>3</v>
      </c>
      <c r="G7">
        <v>4</v>
      </c>
      <c r="H7">
        <v>1</v>
      </c>
      <c r="I7">
        <v>4</v>
      </c>
      <c r="J7">
        <v>5</v>
      </c>
      <c r="K7">
        <v>6</v>
      </c>
      <c r="L7">
        <v>6</v>
      </c>
      <c r="M7">
        <v>4</v>
      </c>
      <c r="N7">
        <v>2</v>
      </c>
      <c r="O7">
        <v>4</v>
      </c>
      <c r="P7">
        <v>4</v>
      </c>
      <c r="Q7">
        <v>4</v>
      </c>
      <c r="R7">
        <v>3</v>
      </c>
      <c r="S7">
        <v>6</v>
      </c>
      <c r="T7">
        <v>4</v>
      </c>
      <c r="U7">
        <v>5</v>
      </c>
      <c r="V7">
        <v>3</v>
      </c>
      <c r="W7">
        <v>6</v>
      </c>
      <c r="X7">
        <v>5</v>
      </c>
      <c r="Y7">
        <v>13</v>
      </c>
      <c r="Z7">
        <v>10</v>
      </c>
      <c r="AA7" s="52">
        <v>15</v>
      </c>
      <c r="AB7">
        <v>10</v>
      </c>
      <c r="AC7">
        <v>12</v>
      </c>
      <c r="AD7">
        <v>8</v>
      </c>
      <c r="AE7">
        <v>5</v>
      </c>
      <c r="AF7">
        <v>1</v>
      </c>
      <c r="AG7">
        <v>1</v>
      </c>
      <c r="AH7">
        <v>1</v>
      </c>
      <c r="AI7">
        <v>159</v>
      </c>
    </row>
    <row r="10" spans="2:35" x14ac:dyDescent="0.2">
      <c r="B10" s="53" t="s">
        <v>455</v>
      </c>
      <c r="C10" s="53" t="s">
        <v>454</v>
      </c>
    </row>
    <row r="11" spans="2:35" x14ac:dyDescent="0.2">
      <c r="B11" s="53" t="s">
        <v>450</v>
      </c>
      <c r="C11" s="62">
        <v>36</v>
      </c>
      <c r="D11" s="62">
        <v>37</v>
      </c>
      <c r="E11" s="62">
        <v>40</v>
      </c>
      <c r="F11" s="62">
        <v>41</v>
      </c>
      <c r="G11" s="62">
        <v>42</v>
      </c>
      <c r="H11" s="62">
        <v>43</v>
      </c>
      <c r="I11" s="62">
        <v>44</v>
      </c>
      <c r="J11" s="62">
        <v>45</v>
      </c>
      <c r="K11" s="62">
        <v>46</v>
      </c>
      <c r="L11" s="62">
        <v>47</v>
      </c>
      <c r="M11" s="62">
        <v>48</v>
      </c>
      <c r="N11" s="62">
        <v>49</v>
      </c>
      <c r="O11" s="62">
        <v>50</v>
      </c>
      <c r="P11" s="62">
        <v>51</v>
      </c>
      <c r="Q11" s="62">
        <v>52</v>
      </c>
      <c r="R11" s="62">
        <v>53</v>
      </c>
      <c r="S11" s="62">
        <v>54</v>
      </c>
      <c r="T11" s="62">
        <v>55</v>
      </c>
      <c r="U11" s="62">
        <v>56</v>
      </c>
      <c r="V11" s="62">
        <v>57</v>
      </c>
      <c r="W11" s="62">
        <v>58</v>
      </c>
      <c r="X11" s="62">
        <v>59</v>
      </c>
      <c r="Y11" s="62">
        <v>60</v>
      </c>
      <c r="Z11" s="62">
        <v>61</v>
      </c>
      <c r="AA11" s="63">
        <v>62</v>
      </c>
      <c r="AB11" s="62">
        <v>63</v>
      </c>
      <c r="AC11" s="62">
        <v>64</v>
      </c>
      <c r="AD11" s="62">
        <v>65</v>
      </c>
      <c r="AE11" s="62">
        <v>66</v>
      </c>
      <c r="AF11" s="62">
        <v>67</v>
      </c>
      <c r="AG11" s="62">
        <v>68</v>
      </c>
      <c r="AH11" s="62">
        <v>69</v>
      </c>
      <c r="AI11" s="62" t="s">
        <v>453</v>
      </c>
    </row>
    <row r="12" spans="2:35" x14ac:dyDescent="0.2">
      <c r="B12" s="54" t="s">
        <v>69</v>
      </c>
      <c r="E12">
        <v>1</v>
      </c>
      <c r="F12">
        <v>1</v>
      </c>
      <c r="K12">
        <v>1</v>
      </c>
      <c r="L12">
        <v>2</v>
      </c>
      <c r="S12">
        <v>1</v>
      </c>
      <c r="T12">
        <v>1</v>
      </c>
      <c r="W12">
        <v>1</v>
      </c>
      <c r="X12">
        <v>2</v>
      </c>
      <c r="Y12">
        <v>2</v>
      </c>
      <c r="Z12">
        <v>1</v>
      </c>
      <c r="AB12">
        <v>1</v>
      </c>
      <c r="AC12">
        <v>2</v>
      </c>
      <c r="AD12">
        <v>1</v>
      </c>
      <c r="AF12">
        <v>1</v>
      </c>
      <c r="AI12">
        <v>18</v>
      </c>
    </row>
    <row r="13" spans="2:35" x14ac:dyDescent="0.2">
      <c r="B13" s="54" t="s">
        <v>63</v>
      </c>
      <c r="D13">
        <v>1</v>
      </c>
      <c r="G13">
        <v>1</v>
      </c>
      <c r="H13">
        <v>1</v>
      </c>
      <c r="I13">
        <v>1</v>
      </c>
      <c r="J13">
        <v>2</v>
      </c>
      <c r="K13">
        <v>2</v>
      </c>
      <c r="L13">
        <v>1</v>
      </c>
      <c r="O13">
        <v>2</v>
      </c>
      <c r="P13">
        <v>1</v>
      </c>
      <c r="Q13">
        <v>2</v>
      </c>
      <c r="R13">
        <v>1</v>
      </c>
      <c r="T13">
        <v>1</v>
      </c>
      <c r="U13">
        <v>2</v>
      </c>
      <c r="W13">
        <v>1</v>
      </c>
      <c r="X13">
        <v>2</v>
      </c>
      <c r="Y13">
        <v>6</v>
      </c>
      <c r="Z13">
        <v>2</v>
      </c>
      <c r="AA13" s="52">
        <v>3</v>
      </c>
      <c r="AB13">
        <v>1</v>
      </c>
      <c r="AC13">
        <v>1</v>
      </c>
      <c r="AE13">
        <v>2</v>
      </c>
      <c r="AH13">
        <v>1</v>
      </c>
      <c r="AI13">
        <v>37</v>
      </c>
    </row>
    <row r="14" spans="2:35" x14ac:dyDescent="0.2">
      <c r="B14" s="54" t="s">
        <v>170</v>
      </c>
      <c r="Q14">
        <v>1</v>
      </c>
      <c r="AA14" s="52">
        <v>1</v>
      </c>
      <c r="AI14">
        <v>2</v>
      </c>
    </row>
    <row r="15" spans="2:35" x14ac:dyDescent="0.2">
      <c r="B15" s="54" t="s">
        <v>176</v>
      </c>
      <c r="M15">
        <v>1</v>
      </c>
      <c r="AI15">
        <v>1</v>
      </c>
    </row>
    <row r="16" spans="2:35" x14ac:dyDescent="0.2">
      <c r="B16" s="54" t="s">
        <v>181</v>
      </c>
      <c r="D16">
        <v>1</v>
      </c>
      <c r="G16">
        <v>2</v>
      </c>
      <c r="I16">
        <v>1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R16">
        <v>1</v>
      </c>
      <c r="U16">
        <v>1</v>
      </c>
      <c r="V16">
        <v>1</v>
      </c>
      <c r="W16">
        <v>1</v>
      </c>
      <c r="Y16">
        <v>3</v>
      </c>
      <c r="Z16">
        <v>2</v>
      </c>
      <c r="AA16" s="52">
        <v>1</v>
      </c>
      <c r="AB16">
        <v>1</v>
      </c>
      <c r="AC16">
        <v>2</v>
      </c>
      <c r="AE16">
        <v>1</v>
      </c>
      <c r="AI16">
        <v>30</v>
      </c>
    </row>
    <row r="17" spans="2:35" x14ac:dyDescent="0.2">
      <c r="B17" s="54" t="s">
        <v>345</v>
      </c>
      <c r="C17">
        <v>1</v>
      </c>
      <c r="F17">
        <v>2</v>
      </c>
      <c r="G17">
        <v>1</v>
      </c>
      <c r="I17">
        <v>2</v>
      </c>
      <c r="J17">
        <v>3</v>
      </c>
      <c r="K17">
        <v>1</v>
      </c>
      <c r="L17">
        <v>1</v>
      </c>
      <c r="M17">
        <v>1</v>
      </c>
      <c r="P17">
        <v>1</v>
      </c>
      <c r="Q17">
        <v>1</v>
      </c>
      <c r="R17">
        <v>1</v>
      </c>
      <c r="S17">
        <v>5</v>
      </c>
      <c r="T17">
        <v>1</v>
      </c>
      <c r="U17">
        <v>2</v>
      </c>
      <c r="V17">
        <v>1</v>
      </c>
      <c r="W17">
        <v>3</v>
      </c>
      <c r="X17">
        <v>1</v>
      </c>
      <c r="Y17">
        <v>1</v>
      </c>
      <c r="Z17">
        <v>4</v>
      </c>
      <c r="AA17" s="52">
        <v>9</v>
      </c>
      <c r="AB17">
        <v>7</v>
      </c>
      <c r="AC17">
        <v>6</v>
      </c>
      <c r="AD17">
        <v>6</v>
      </c>
      <c r="AE17">
        <v>2</v>
      </c>
      <c r="AG17">
        <v>1</v>
      </c>
      <c r="AI17">
        <v>64</v>
      </c>
    </row>
    <row r="18" spans="2:35" x14ac:dyDescent="0.2">
      <c r="B18" s="54" t="s">
        <v>330</v>
      </c>
      <c r="AD18">
        <v>1</v>
      </c>
      <c r="AI18">
        <v>1</v>
      </c>
    </row>
    <row r="19" spans="2:35" x14ac:dyDescent="0.2">
      <c r="B19" s="54" t="s">
        <v>334</v>
      </c>
      <c r="T19">
        <v>1</v>
      </c>
      <c r="V19">
        <v>1</v>
      </c>
      <c r="Z19">
        <v>1</v>
      </c>
      <c r="AC19">
        <v>1</v>
      </c>
      <c r="AI19">
        <v>4</v>
      </c>
    </row>
    <row r="20" spans="2:35" x14ac:dyDescent="0.2">
      <c r="B20" s="54" t="s">
        <v>374</v>
      </c>
      <c r="Y20">
        <v>1</v>
      </c>
      <c r="AA20" s="52">
        <v>1</v>
      </c>
      <c r="AI20">
        <v>2</v>
      </c>
    </row>
    <row r="21" spans="2:35" x14ac:dyDescent="0.2">
      <c r="B21" s="54" t="s">
        <v>453</v>
      </c>
      <c r="C21">
        <v>1</v>
      </c>
      <c r="D21">
        <v>2</v>
      </c>
      <c r="E21">
        <v>1</v>
      </c>
      <c r="F21">
        <v>3</v>
      </c>
      <c r="G21">
        <v>4</v>
      </c>
      <c r="H21">
        <v>1</v>
      </c>
      <c r="I21">
        <v>4</v>
      </c>
      <c r="J21">
        <v>5</v>
      </c>
      <c r="K21">
        <v>6</v>
      </c>
      <c r="L21">
        <v>6</v>
      </c>
      <c r="M21">
        <v>4</v>
      </c>
      <c r="N21">
        <v>2</v>
      </c>
      <c r="O21">
        <v>4</v>
      </c>
      <c r="P21">
        <v>4</v>
      </c>
      <c r="Q21">
        <v>4</v>
      </c>
      <c r="R21">
        <v>3</v>
      </c>
      <c r="S21">
        <v>6</v>
      </c>
      <c r="T21">
        <v>4</v>
      </c>
      <c r="U21">
        <v>5</v>
      </c>
      <c r="V21">
        <v>3</v>
      </c>
      <c r="W21">
        <v>6</v>
      </c>
      <c r="X21">
        <v>5</v>
      </c>
      <c r="Y21">
        <v>13</v>
      </c>
      <c r="Z21">
        <v>10</v>
      </c>
      <c r="AA21" s="52">
        <v>15</v>
      </c>
      <c r="AB21">
        <v>10</v>
      </c>
      <c r="AC21">
        <v>12</v>
      </c>
      <c r="AD21">
        <v>8</v>
      </c>
      <c r="AE21">
        <v>5</v>
      </c>
      <c r="AF21">
        <v>1</v>
      </c>
      <c r="AG21">
        <v>1</v>
      </c>
      <c r="AH21">
        <v>1</v>
      </c>
      <c r="AI21">
        <v>159</v>
      </c>
    </row>
    <row r="24" spans="2:35" x14ac:dyDescent="0.2">
      <c r="B24" s="53" t="s">
        <v>455</v>
      </c>
      <c r="C24" s="53" t="s">
        <v>454</v>
      </c>
    </row>
    <row r="25" spans="2:35" x14ac:dyDescent="0.2">
      <c r="B25" s="53" t="s">
        <v>450</v>
      </c>
      <c r="C25" s="62">
        <v>36</v>
      </c>
      <c r="D25" s="62">
        <v>37</v>
      </c>
      <c r="E25" s="62">
        <v>40</v>
      </c>
      <c r="F25" s="62">
        <v>41</v>
      </c>
      <c r="G25" s="62">
        <v>42</v>
      </c>
      <c r="H25" s="62">
        <v>43</v>
      </c>
      <c r="I25" s="62">
        <v>44</v>
      </c>
      <c r="J25" s="62">
        <v>45</v>
      </c>
      <c r="K25" s="62">
        <v>46</v>
      </c>
      <c r="L25" s="62">
        <v>47</v>
      </c>
      <c r="M25" s="62">
        <v>48</v>
      </c>
      <c r="N25" s="62">
        <v>49</v>
      </c>
      <c r="O25" s="62">
        <v>50</v>
      </c>
      <c r="P25" s="62">
        <v>51</v>
      </c>
      <c r="Q25" s="62">
        <v>52</v>
      </c>
      <c r="R25" s="62">
        <v>53</v>
      </c>
      <c r="S25" s="62">
        <v>54</v>
      </c>
      <c r="T25" s="62">
        <v>55</v>
      </c>
      <c r="U25" s="62">
        <v>56</v>
      </c>
      <c r="V25" s="62">
        <v>57</v>
      </c>
      <c r="W25" s="62">
        <v>58</v>
      </c>
      <c r="X25" s="62">
        <v>59</v>
      </c>
      <c r="Y25" s="62">
        <v>60</v>
      </c>
      <c r="Z25" s="62">
        <v>61</v>
      </c>
      <c r="AA25" s="63">
        <v>62</v>
      </c>
      <c r="AB25" s="62">
        <v>63</v>
      </c>
      <c r="AC25" s="62">
        <v>64</v>
      </c>
      <c r="AD25" s="62">
        <v>65</v>
      </c>
      <c r="AE25" s="62">
        <v>66</v>
      </c>
      <c r="AF25" s="62">
        <v>67</v>
      </c>
      <c r="AG25" s="62">
        <v>68</v>
      </c>
      <c r="AH25" s="62">
        <v>69</v>
      </c>
      <c r="AI25" s="62" t="s">
        <v>453</v>
      </c>
    </row>
    <row r="26" spans="2:35" x14ac:dyDescent="0.2">
      <c r="B26" s="54">
        <v>3</v>
      </c>
      <c r="G26">
        <v>1</v>
      </c>
      <c r="H26">
        <v>1</v>
      </c>
      <c r="J26">
        <v>1</v>
      </c>
      <c r="K26">
        <v>2</v>
      </c>
      <c r="L26">
        <v>2</v>
      </c>
      <c r="M26">
        <v>1</v>
      </c>
      <c r="P26">
        <v>2</v>
      </c>
      <c r="S26">
        <v>1</v>
      </c>
      <c r="T26">
        <v>1</v>
      </c>
      <c r="V26">
        <v>1</v>
      </c>
      <c r="X26">
        <v>1</v>
      </c>
      <c r="Z26">
        <v>2</v>
      </c>
      <c r="AB26">
        <v>1</v>
      </c>
      <c r="AC26">
        <v>3</v>
      </c>
      <c r="AI26">
        <v>20</v>
      </c>
    </row>
    <row r="27" spans="2:35" x14ac:dyDescent="0.2">
      <c r="B27" s="54">
        <v>5</v>
      </c>
      <c r="AD27">
        <v>4</v>
      </c>
      <c r="AE27">
        <v>2</v>
      </c>
      <c r="AI27">
        <v>6</v>
      </c>
    </row>
    <row r="28" spans="2:35" x14ac:dyDescent="0.2">
      <c r="B28" s="54">
        <v>7</v>
      </c>
      <c r="K28">
        <v>2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X28">
        <v>2</v>
      </c>
      <c r="Y28">
        <v>3</v>
      </c>
      <c r="Z28">
        <v>1</v>
      </c>
      <c r="AA28" s="52">
        <v>11</v>
      </c>
      <c r="AB28">
        <v>3</v>
      </c>
      <c r="AC28">
        <v>5</v>
      </c>
      <c r="AD28">
        <v>1</v>
      </c>
      <c r="AI28">
        <v>34</v>
      </c>
    </row>
    <row r="29" spans="2:35" x14ac:dyDescent="0.2">
      <c r="B29" s="54">
        <v>8</v>
      </c>
      <c r="G29">
        <v>1</v>
      </c>
      <c r="I29">
        <v>1</v>
      </c>
      <c r="K29">
        <v>1</v>
      </c>
      <c r="L29">
        <v>1</v>
      </c>
      <c r="M29">
        <v>2</v>
      </c>
      <c r="N29">
        <v>1</v>
      </c>
      <c r="O29">
        <v>2</v>
      </c>
      <c r="Q29">
        <v>1</v>
      </c>
      <c r="R29">
        <v>1</v>
      </c>
      <c r="U29">
        <v>1</v>
      </c>
      <c r="Y29">
        <v>1</v>
      </c>
      <c r="AB29">
        <v>1</v>
      </c>
      <c r="AC29">
        <v>1</v>
      </c>
      <c r="AE29">
        <v>1</v>
      </c>
      <c r="AI29">
        <v>16</v>
      </c>
    </row>
    <row r="30" spans="2:35" x14ac:dyDescent="0.2">
      <c r="B30" s="54">
        <v>13</v>
      </c>
      <c r="O30">
        <v>2</v>
      </c>
      <c r="T30">
        <v>1</v>
      </c>
      <c r="U30">
        <v>1</v>
      </c>
      <c r="W30">
        <v>1</v>
      </c>
      <c r="X30">
        <v>1</v>
      </c>
      <c r="Y30">
        <v>2</v>
      </c>
      <c r="Z30">
        <v>2</v>
      </c>
      <c r="AD30">
        <v>1</v>
      </c>
      <c r="AF30">
        <v>1</v>
      </c>
      <c r="AI30">
        <v>12</v>
      </c>
    </row>
    <row r="31" spans="2:35" x14ac:dyDescent="0.2">
      <c r="B31" s="54">
        <v>14</v>
      </c>
      <c r="G31">
        <v>1</v>
      </c>
      <c r="N31">
        <v>1</v>
      </c>
      <c r="U31">
        <v>1</v>
      </c>
      <c r="W31">
        <v>3</v>
      </c>
      <c r="Y31">
        <v>2</v>
      </c>
      <c r="AB31">
        <v>1</v>
      </c>
      <c r="AC31">
        <v>1</v>
      </c>
      <c r="AD31">
        <v>1</v>
      </c>
      <c r="AG31">
        <v>1</v>
      </c>
      <c r="AH31">
        <v>1</v>
      </c>
      <c r="AI31">
        <v>13</v>
      </c>
    </row>
    <row r="32" spans="2:35" x14ac:dyDescent="0.2">
      <c r="B32" s="54"/>
      <c r="I32">
        <v>1</v>
      </c>
      <c r="J32">
        <v>1</v>
      </c>
      <c r="K32">
        <v>1</v>
      </c>
      <c r="P32">
        <v>1</v>
      </c>
      <c r="S32">
        <v>1</v>
      </c>
      <c r="U32">
        <v>1</v>
      </c>
      <c r="AB32">
        <v>1</v>
      </c>
      <c r="AC32">
        <v>1</v>
      </c>
      <c r="AE32">
        <v>1</v>
      </c>
      <c r="AI32">
        <v>9</v>
      </c>
    </row>
    <row r="33" spans="2:35" x14ac:dyDescent="0.2">
      <c r="B33" s="54" t="s">
        <v>15</v>
      </c>
      <c r="C33">
        <v>1</v>
      </c>
      <c r="D33">
        <v>2</v>
      </c>
      <c r="E33">
        <v>1</v>
      </c>
      <c r="F33">
        <v>3</v>
      </c>
      <c r="G33">
        <v>1</v>
      </c>
      <c r="I33">
        <v>2</v>
      </c>
      <c r="J33">
        <v>3</v>
      </c>
      <c r="L33">
        <v>3</v>
      </c>
      <c r="M33">
        <v>1</v>
      </c>
      <c r="P33">
        <v>1</v>
      </c>
      <c r="Q33">
        <v>2</v>
      </c>
      <c r="R33">
        <v>1</v>
      </c>
      <c r="S33">
        <v>3</v>
      </c>
      <c r="T33">
        <v>1</v>
      </c>
      <c r="V33">
        <v>1</v>
      </c>
      <c r="W33">
        <v>2</v>
      </c>
      <c r="X33">
        <v>1</v>
      </c>
      <c r="Y33">
        <v>5</v>
      </c>
      <c r="Z33">
        <v>5</v>
      </c>
      <c r="AA33" s="52">
        <v>4</v>
      </c>
      <c r="AB33">
        <v>3</v>
      </c>
      <c r="AC33">
        <v>1</v>
      </c>
      <c r="AD33">
        <v>1</v>
      </c>
      <c r="AE33">
        <v>1</v>
      </c>
      <c r="AI33">
        <v>49</v>
      </c>
    </row>
    <row r="34" spans="2:35" x14ac:dyDescent="0.2">
      <c r="B34" s="54" t="s">
        <v>453</v>
      </c>
      <c r="C34">
        <v>1</v>
      </c>
      <c r="D34">
        <v>2</v>
      </c>
      <c r="E34">
        <v>1</v>
      </c>
      <c r="F34">
        <v>3</v>
      </c>
      <c r="G34">
        <v>4</v>
      </c>
      <c r="H34">
        <v>1</v>
      </c>
      <c r="I34">
        <v>4</v>
      </c>
      <c r="J34">
        <v>5</v>
      </c>
      <c r="K34">
        <v>6</v>
      </c>
      <c r="L34">
        <v>6</v>
      </c>
      <c r="M34">
        <v>4</v>
      </c>
      <c r="N34">
        <v>2</v>
      </c>
      <c r="O34">
        <v>4</v>
      </c>
      <c r="P34">
        <v>4</v>
      </c>
      <c r="Q34">
        <v>4</v>
      </c>
      <c r="R34">
        <v>3</v>
      </c>
      <c r="S34">
        <v>6</v>
      </c>
      <c r="T34">
        <v>4</v>
      </c>
      <c r="U34">
        <v>5</v>
      </c>
      <c r="V34">
        <v>3</v>
      </c>
      <c r="W34">
        <v>6</v>
      </c>
      <c r="X34">
        <v>5</v>
      </c>
      <c r="Y34">
        <v>13</v>
      </c>
      <c r="Z34">
        <v>10</v>
      </c>
      <c r="AA34" s="52">
        <v>15</v>
      </c>
      <c r="AB34">
        <v>10</v>
      </c>
      <c r="AC34">
        <v>12</v>
      </c>
      <c r="AD34">
        <v>8</v>
      </c>
      <c r="AE34">
        <v>5</v>
      </c>
      <c r="AF34">
        <v>1</v>
      </c>
      <c r="AG34">
        <v>1</v>
      </c>
      <c r="AH34">
        <v>1</v>
      </c>
      <c r="AI34">
        <v>159</v>
      </c>
    </row>
    <row r="37" spans="2:35" x14ac:dyDescent="0.2">
      <c r="B37" s="53" t="s">
        <v>455</v>
      </c>
      <c r="C37" s="53" t="s">
        <v>454</v>
      </c>
    </row>
    <row r="38" spans="2:35" x14ac:dyDescent="0.2">
      <c r="B38" s="53" t="s">
        <v>450</v>
      </c>
      <c r="C38" s="62">
        <v>36</v>
      </c>
      <c r="D38" s="62">
        <v>37</v>
      </c>
      <c r="E38" s="62">
        <v>40</v>
      </c>
      <c r="F38" s="62">
        <v>41</v>
      </c>
      <c r="G38" s="62">
        <v>42</v>
      </c>
      <c r="H38" s="62">
        <v>43</v>
      </c>
      <c r="I38" s="62">
        <v>44</v>
      </c>
      <c r="J38" s="62">
        <v>45</v>
      </c>
      <c r="K38" s="62">
        <v>46</v>
      </c>
      <c r="L38" s="62">
        <v>47</v>
      </c>
      <c r="M38" s="62">
        <v>48</v>
      </c>
      <c r="N38" s="62">
        <v>49</v>
      </c>
      <c r="O38" s="62">
        <v>50</v>
      </c>
      <c r="P38" s="62">
        <v>51</v>
      </c>
      <c r="Q38" s="62">
        <v>52</v>
      </c>
      <c r="R38" s="62">
        <v>53</v>
      </c>
      <c r="S38" s="62">
        <v>54</v>
      </c>
      <c r="T38" s="62">
        <v>55</v>
      </c>
      <c r="U38" s="62">
        <v>56</v>
      </c>
      <c r="V38" s="62">
        <v>57</v>
      </c>
      <c r="W38" s="62">
        <v>58</v>
      </c>
      <c r="X38" s="62">
        <v>59</v>
      </c>
      <c r="Y38" s="62">
        <v>60</v>
      </c>
      <c r="Z38" s="62">
        <v>61</v>
      </c>
      <c r="AA38" s="63">
        <v>62</v>
      </c>
      <c r="AB38" s="62">
        <v>63</v>
      </c>
      <c r="AC38" s="62">
        <v>64</v>
      </c>
      <c r="AD38" s="62">
        <v>65</v>
      </c>
      <c r="AE38" s="62">
        <v>66</v>
      </c>
      <c r="AF38" s="62">
        <v>67</v>
      </c>
      <c r="AG38" s="62">
        <v>68</v>
      </c>
      <c r="AH38" s="62">
        <v>69</v>
      </c>
      <c r="AI38" s="62" t="s">
        <v>453</v>
      </c>
    </row>
    <row r="39" spans="2:35" x14ac:dyDescent="0.2">
      <c r="B39" s="54" t="s">
        <v>457</v>
      </c>
      <c r="C39">
        <v>1</v>
      </c>
      <c r="D39">
        <v>2</v>
      </c>
      <c r="E39">
        <v>1</v>
      </c>
      <c r="F39">
        <v>3</v>
      </c>
      <c r="G39">
        <v>4</v>
      </c>
      <c r="H39">
        <v>1</v>
      </c>
      <c r="I39">
        <v>4</v>
      </c>
      <c r="J39">
        <v>5</v>
      </c>
      <c r="K39">
        <v>6</v>
      </c>
      <c r="L39">
        <v>6</v>
      </c>
      <c r="M39">
        <v>4</v>
      </c>
      <c r="N39">
        <v>2</v>
      </c>
      <c r="O39">
        <v>4</v>
      </c>
      <c r="P39">
        <v>4</v>
      </c>
      <c r="Q39">
        <v>4</v>
      </c>
      <c r="R39">
        <v>3</v>
      </c>
      <c r="S39">
        <v>6</v>
      </c>
      <c r="T39">
        <v>4</v>
      </c>
      <c r="U39">
        <v>5</v>
      </c>
      <c r="V39">
        <v>3</v>
      </c>
      <c r="W39">
        <v>6</v>
      </c>
      <c r="X39">
        <v>5</v>
      </c>
      <c r="Y39">
        <v>13</v>
      </c>
      <c r="AI39">
        <v>96</v>
      </c>
    </row>
    <row r="40" spans="2:35" x14ac:dyDescent="0.2">
      <c r="B40" s="54" t="s">
        <v>458</v>
      </c>
      <c r="Z40">
        <v>10</v>
      </c>
      <c r="AA40" s="52">
        <v>15</v>
      </c>
      <c r="AB40">
        <v>10</v>
      </c>
      <c r="AC40">
        <v>12</v>
      </c>
      <c r="AD40">
        <v>8</v>
      </c>
      <c r="AE40">
        <v>5</v>
      </c>
      <c r="AF40">
        <v>1</v>
      </c>
      <c r="AG40">
        <v>1</v>
      </c>
      <c r="AH40">
        <v>1</v>
      </c>
      <c r="AI40">
        <v>63</v>
      </c>
    </row>
    <row r="41" spans="2:35" x14ac:dyDescent="0.2">
      <c r="B41" s="54" t="s">
        <v>453</v>
      </c>
      <c r="C41">
        <v>1</v>
      </c>
      <c r="D41">
        <v>2</v>
      </c>
      <c r="E41">
        <v>1</v>
      </c>
      <c r="F41">
        <v>3</v>
      </c>
      <c r="G41">
        <v>4</v>
      </c>
      <c r="H41">
        <v>1</v>
      </c>
      <c r="I41">
        <v>4</v>
      </c>
      <c r="J41">
        <v>5</v>
      </c>
      <c r="K41">
        <v>6</v>
      </c>
      <c r="L41">
        <v>6</v>
      </c>
      <c r="M41">
        <v>4</v>
      </c>
      <c r="N41">
        <v>2</v>
      </c>
      <c r="O41">
        <v>4</v>
      </c>
      <c r="P41">
        <v>4</v>
      </c>
      <c r="Q41">
        <v>4</v>
      </c>
      <c r="R41">
        <v>3</v>
      </c>
      <c r="S41">
        <v>6</v>
      </c>
      <c r="T41">
        <v>4</v>
      </c>
      <c r="U41">
        <v>5</v>
      </c>
      <c r="V41">
        <v>3</v>
      </c>
      <c r="W41">
        <v>6</v>
      </c>
      <c r="X41">
        <v>5</v>
      </c>
      <c r="Y41">
        <v>13</v>
      </c>
      <c r="Z41">
        <v>10</v>
      </c>
      <c r="AA41" s="52">
        <v>15</v>
      </c>
      <c r="AB41">
        <v>10</v>
      </c>
      <c r="AC41">
        <v>12</v>
      </c>
      <c r="AD41">
        <v>8</v>
      </c>
      <c r="AE41">
        <v>5</v>
      </c>
      <c r="AF41">
        <v>1</v>
      </c>
      <c r="AG41">
        <v>1</v>
      </c>
      <c r="AH41">
        <v>1</v>
      </c>
      <c r="AI41">
        <v>159</v>
      </c>
    </row>
  </sheetData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9034-8309-46B1-9336-A3E67FBD8087}">
  <dimension ref="C1:O34"/>
  <sheetViews>
    <sheetView showGridLines="0" tabSelected="1" workbookViewId="0">
      <selection activeCell="O2" sqref="O2"/>
    </sheetView>
  </sheetViews>
  <sheetFormatPr baseColWidth="10" defaultRowHeight="12.75" x14ac:dyDescent="0.2"/>
  <cols>
    <col min="3" max="3" width="18.5703125" bestFit="1" customWidth="1"/>
    <col min="4" max="5" width="17.140625" customWidth="1"/>
    <col min="6" max="7" width="16" customWidth="1"/>
    <col min="8" max="8" width="18.5703125" bestFit="1" customWidth="1"/>
    <col min="9" max="10" width="17.140625" customWidth="1"/>
    <col min="11" max="11" width="16" customWidth="1"/>
  </cols>
  <sheetData>
    <row r="1" spans="3:15" ht="13.5" thickBot="1" x14ac:dyDescent="0.25">
      <c r="O1" t="s">
        <v>473</v>
      </c>
    </row>
    <row r="2" spans="3:15" x14ac:dyDescent="0.2">
      <c r="C2" s="83" t="s">
        <v>470</v>
      </c>
      <c r="D2" s="84"/>
      <c r="E2" s="84"/>
      <c r="F2" s="84"/>
      <c r="G2" s="84"/>
      <c r="H2" s="84"/>
      <c r="I2" s="84"/>
      <c r="J2" s="85"/>
    </row>
    <row r="3" spans="3:15" ht="13.5" thickBot="1" x14ac:dyDescent="0.25">
      <c r="C3" s="86"/>
      <c r="D3" s="87"/>
      <c r="E3" s="87"/>
      <c r="F3" s="87"/>
      <c r="G3" s="87"/>
      <c r="H3" s="87"/>
      <c r="I3" s="87"/>
      <c r="J3" s="88"/>
    </row>
    <row r="6" spans="3:15" x14ac:dyDescent="0.2">
      <c r="C6" s="60" t="s">
        <v>12</v>
      </c>
      <c r="H6" s="60" t="s">
        <v>13</v>
      </c>
    </row>
    <row r="7" spans="3:15" ht="50.25" customHeight="1" x14ac:dyDescent="0.2">
      <c r="C7" s="56" t="s">
        <v>463</v>
      </c>
      <c r="D7" s="57" t="s">
        <v>461</v>
      </c>
      <c r="E7" s="57" t="s">
        <v>462</v>
      </c>
      <c r="H7" s="56" t="s">
        <v>463</v>
      </c>
      <c r="I7" s="57" t="s">
        <v>468</v>
      </c>
      <c r="J7" s="57" t="s">
        <v>469</v>
      </c>
    </row>
    <row r="8" spans="3:15" x14ac:dyDescent="0.2">
      <c r="C8" s="54" t="s">
        <v>69</v>
      </c>
      <c r="D8" s="55">
        <v>31603297.7532757</v>
      </c>
      <c r="E8" s="55">
        <v>34063627.528603271</v>
      </c>
      <c r="H8" s="54" t="s">
        <v>69</v>
      </c>
      <c r="I8" s="55">
        <v>1755738.7640708722</v>
      </c>
      <c r="J8" s="55">
        <v>1892423.7515890705</v>
      </c>
    </row>
    <row r="9" spans="3:15" x14ac:dyDescent="0.2">
      <c r="C9" s="54" t="s">
        <v>63</v>
      </c>
      <c r="D9" s="55">
        <v>39788517.216531783</v>
      </c>
      <c r="E9" s="55">
        <v>43279644.010865152</v>
      </c>
      <c r="H9" s="54" t="s">
        <v>63</v>
      </c>
      <c r="I9" s="55">
        <v>1075365.3301765346</v>
      </c>
      <c r="J9" s="55">
        <v>1169720.1084017609</v>
      </c>
    </row>
    <row r="10" spans="3:15" x14ac:dyDescent="0.2">
      <c r="C10" s="54" t="s">
        <v>170</v>
      </c>
      <c r="D10" s="55">
        <v>2620581.4880862818</v>
      </c>
      <c r="E10" s="55">
        <v>2882639.6368949097</v>
      </c>
      <c r="H10" s="54" t="s">
        <v>170</v>
      </c>
      <c r="I10" s="55">
        <v>1310290.7440431409</v>
      </c>
      <c r="J10" s="55">
        <v>1441319.8184474548</v>
      </c>
    </row>
    <row r="11" spans="3:15" x14ac:dyDescent="0.2">
      <c r="C11" s="54" t="s">
        <v>176</v>
      </c>
      <c r="D11" s="55">
        <v>910000</v>
      </c>
      <c r="E11" s="55">
        <v>955500</v>
      </c>
      <c r="H11" s="54" t="s">
        <v>176</v>
      </c>
      <c r="I11" s="55">
        <v>910000</v>
      </c>
      <c r="J11" s="55">
        <v>955500</v>
      </c>
    </row>
    <row r="12" spans="3:15" x14ac:dyDescent="0.2">
      <c r="C12" s="54" t="s">
        <v>181</v>
      </c>
      <c r="D12" s="55">
        <v>26494861.036179822</v>
      </c>
      <c r="E12" s="55">
        <v>28751597.139797807</v>
      </c>
      <c r="H12" s="54" t="s">
        <v>181</v>
      </c>
      <c r="I12" s="55">
        <v>883162.03453932737</v>
      </c>
      <c r="J12" s="55">
        <v>958386.57132659352</v>
      </c>
    </row>
    <row r="13" spans="3:15" x14ac:dyDescent="0.2">
      <c r="C13" s="54" t="s">
        <v>345</v>
      </c>
      <c r="D13" s="55">
        <v>122915072.35043791</v>
      </c>
      <c r="E13" s="55">
        <v>134136576.23548169</v>
      </c>
      <c r="H13" s="54" t="s">
        <v>345</v>
      </c>
      <c r="I13" s="55">
        <v>1920548.0054755923</v>
      </c>
      <c r="J13" s="55">
        <v>2095884.0036794015</v>
      </c>
    </row>
    <row r="14" spans="3:15" x14ac:dyDescent="0.2">
      <c r="C14" s="54" t="s">
        <v>330</v>
      </c>
      <c r="D14" s="55">
        <v>1381666.523795116</v>
      </c>
      <c r="E14" s="55">
        <v>1519833.1761746276</v>
      </c>
      <c r="H14" s="54" t="s">
        <v>330</v>
      </c>
      <c r="I14" s="55">
        <v>1381666.523795116</v>
      </c>
      <c r="J14" s="55">
        <v>1519833.1761746276</v>
      </c>
    </row>
    <row r="15" spans="3:15" x14ac:dyDescent="0.2">
      <c r="C15" s="54" t="s">
        <v>334</v>
      </c>
      <c r="D15" s="55">
        <v>4329959.2732490394</v>
      </c>
      <c r="E15" s="55">
        <v>4762955.2005739436</v>
      </c>
      <c r="H15" s="54" t="s">
        <v>334</v>
      </c>
      <c r="I15" s="55">
        <v>1082489.8183122599</v>
      </c>
      <c r="J15" s="55">
        <v>1190738.8001434859</v>
      </c>
    </row>
    <row r="16" spans="3:15" x14ac:dyDescent="0.2">
      <c r="C16" s="54" t="s">
        <v>374</v>
      </c>
      <c r="D16" s="55">
        <v>4128690.4244278707</v>
      </c>
      <c r="E16" s="55">
        <v>4541559.4668706581</v>
      </c>
      <c r="H16" s="54" t="s">
        <v>374</v>
      </c>
      <c r="I16" s="55">
        <v>2064345.2122139353</v>
      </c>
      <c r="J16" s="55">
        <v>2270779.733435329</v>
      </c>
    </row>
    <row r="17" spans="3:10" x14ac:dyDescent="0.2">
      <c r="C17" s="54" t="s">
        <v>453</v>
      </c>
      <c r="D17" s="55">
        <v>234172646.06598353</v>
      </c>
      <c r="E17" s="55">
        <v>254893932.39526209</v>
      </c>
      <c r="H17" s="54" t="s">
        <v>453</v>
      </c>
      <c r="I17" s="55">
        <v>1472783.9375219089</v>
      </c>
      <c r="J17" s="55">
        <v>1603106.4930519625</v>
      </c>
    </row>
    <row r="19" spans="3:10" x14ac:dyDescent="0.2">
      <c r="D19" s="59"/>
      <c r="E19" s="59"/>
    </row>
    <row r="20" spans="3:10" x14ac:dyDescent="0.2">
      <c r="D20" s="59"/>
      <c r="E20" s="59"/>
    </row>
    <row r="23" spans="3:10" x14ac:dyDescent="0.2">
      <c r="C23" s="60" t="s">
        <v>471</v>
      </c>
      <c r="H23" s="60" t="s">
        <v>472</v>
      </c>
    </row>
    <row r="24" spans="3:10" ht="50.25" customHeight="1" x14ac:dyDescent="0.2">
      <c r="C24" s="56" t="s">
        <v>463</v>
      </c>
      <c r="D24" s="57" t="s">
        <v>464</v>
      </c>
      <c r="E24" s="57" t="s">
        <v>465</v>
      </c>
      <c r="H24" s="56" t="s">
        <v>463</v>
      </c>
      <c r="I24" s="57" t="s">
        <v>466</v>
      </c>
      <c r="J24" s="57" t="s">
        <v>467</v>
      </c>
    </row>
    <row r="25" spans="3:10" x14ac:dyDescent="0.2">
      <c r="C25" s="54" t="s">
        <v>69</v>
      </c>
      <c r="D25" s="55">
        <v>8000000</v>
      </c>
      <c r="E25" s="55">
        <v>8400000</v>
      </c>
      <c r="H25" s="54" t="s">
        <v>69</v>
      </c>
      <c r="I25" s="55">
        <v>378422.64988228405</v>
      </c>
      <c r="J25" s="55">
        <v>416264.91487051244</v>
      </c>
    </row>
    <row r="26" spans="3:10" x14ac:dyDescent="0.2">
      <c r="C26" s="54" t="s">
        <v>63</v>
      </c>
      <c r="D26" s="55">
        <v>2666487.8480982888</v>
      </c>
      <c r="E26" s="55">
        <v>2933136.6329081175</v>
      </c>
      <c r="H26" s="54" t="s">
        <v>63</v>
      </c>
      <c r="I26" s="55">
        <v>282328.04295388894</v>
      </c>
      <c r="J26" s="55">
        <v>310560.84724927787</v>
      </c>
    </row>
    <row r="27" spans="3:10" x14ac:dyDescent="0.2">
      <c r="C27" s="54" t="s">
        <v>170</v>
      </c>
      <c r="D27" s="55">
        <v>1500000</v>
      </c>
      <c r="E27" s="55">
        <v>1650000</v>
      </c>
      <c r="H27" s="54" t="s">
        <v>170</v>
      </c>
      <c r="I27" s="55">
        <v>1120581.4880862818</v>
      </c>
      <c r="J27" s="55">
        <v>1232639.6368949099</v>
      </c>
    </row>
    <row r="28" spans="3:10" x14ac:dyDescent="0.2">
      <c r="C28" s="54" t="s">
        <v>176</v>
      </c>
      <c r="D28" s="55">
        <v>910000</v>
      </c>
      <c r="E28" s="55">
        <v>955500</v>
      </c>
      <c r="H28" s="54" t="s">
        <v>176</v>
      </c>
      <c r="I28" s="55">
        <v>910000</v>
      </c>
      <c r="J28" s="55">
        <v>955500</v>
      </c>
    </row>
    <row r="29" spans="3:10" x14ac:dyDescent="0.2">
      <c r="C29" s="54" t="s">
        <v>181</v>
      </c>
      <c r="D29" s="55">
        <v>1727908.0402797351</v>
      </c>
      <c r="E29" s="55">
        <v>1900698.8443077086</v>
      </c>
      <c r="H29" s="54" t="s">
        <v>181</v>
      </c>
      <c r="I29" s="55">
        <v>302671.61097976234</v>
      </c>
      <c r="J29" s="55">
        <v>332938.77207773854</v>
      </c>
    </row>
    <row r="30" spans="3:10" x14ac:dyDescent="0.2">
      <c r="C30" s="54" t="s">
        <v>345</v>
      </c>
      <c r="D30" s="55">
        <v>8000000</v>
      </c>
      <c r="E30" s="55">
        <v>8800000</v>
      </c>
      <c r="H30" s="54" t="s">
        <v>345</v>
      </c>
      <c r="I30" s="55">
        <v>264861.46980520606</v>
      </c>
      <c r="J30" s="55">
        <v>291347.61678572668</v>
      </c>
    </row>
    <row r="31" spans="3:10" x14ac:dyDescent="0.2">
      <c r="C31" s="54" t="s">
        <v>330</v>
      </c>
      <c r="D31" s="55">
        <v>1381666.523795116</v>
      </c>
      <c r="E31" s="55">
        <v>1519833.1761746276</v>
      </c>
      <c r="H31" s="54" t="s">
        <v>330</v>
      </c>
      <c r="I31" s="55">
        <v>1381666.523795116</v>
      </c>
      <c r="J31" s="55">
        <v>1519833.1761746276</v>
      </c>
    </row>
    <row r="32" spans="3:10" x14ac:dyDescent="0.2">
      <c r="C32" s="54" t="s">
        <v>334</v>
      </c>
      <c r="D32" s="55">
        <v>2513457.3289699107</v>
      </c>
      <c r="E32" s="55">
        <v>2764803.0618669018</v>
      </c>
      <c r="H32" s="54" t="s">
        <v>334</v>
      </c>
      <c r="I32" s="55">
        <v>264861.46980520606</v>
      </c>
      <c r="J32" s="55">
        <v>291347.61678572668</v>
      </c>
    </row>
    <row r="33" spans="3:10" x14ac:dyDescent="0.2">
      <c r="C33" s="54" t="s">
        <v>374</v>
      </c>
      <c r="D33" s="55">
        <v>2464974.1197836478</v>
      </c>
      <c r="E33" s="55">
        <v>2711471.5317620127</v>
      </c>
      <c r="H33" s="54" t="s">
        <v>374</v>
      </c>
      <c r="I33" s="55">
        <v>1663716.3046442226</v>
      </c>
      <c r="J33" s="55">
        <v>1830087.9351086449</v>
      </c>
    </row>
    <row r="34" spans="3:10" x14ac:dyDescent="0.2">
      <c r="C34" s="54" t="s">
        <v>453</v>
      </c>
      <c r="D34" s="55">
        <v>8000000</v>
      </c>
      <c r="E34" s="55">
        <v>8800000</v>
      </c>
      <c r="H34" s="54" t="s">
        <v>453</v>
      </c>
      <c r="I34" s="55">
        <v>264861.46980520606</v>
      </c>
      <c r="J34" s="55">
        <v>291347.61678572668</v>
      </c>
    </row>
  </sheetData>
  <mergeCells count="1">
    <mergeCell ref="C2:J3"/>
  </mergeCells>
  <conditionalFormatting pivot="1" sqref="I8:J1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{426A9025-2F7F-459F-95CE-4E85B31E382D}</x14:id>
        </ext>
      </extLst>
    </cfRule>
  </conditionalFormatting>
  <conditionalFormatting pivot="1" sqref="D8:E1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{52B9FB57-9285-4D1D-BB5E-FB37F10E2CE4}</x14:id>
        </ext>
      </extLst>
    </cfRule>
  </conditionalFormatting>
  <conditionalFormatting pivot="1" sqref="D25:E3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{70C9AF14-8B19-47B5-B2D6-427F53E8B70E}</x14:id>
        </ext>
      </extLst>
    </cfRule>
  </conditionalFormatting>
  <conditionalFormatting pivot="1" sqref="I25:J33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{FA967C7A-C192-4B65-971E-61523CC857C6}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426A9025-2F7F-459F-95CE-4E85B31E382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I8:J16</xm:sqref>
        </x14:conditionalFormatting>
        <x14:conditionalFormatting xmlns:xm="http://schemas.microsoft.com/office/excel/2006/main" pivot="1">
          <x14:cfRule type="dataBar" id="{52B9FB57-9285-4D1D-BB5E-FB37F10E2C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D8:E16</xm:sqref>
        </x14:conditionalFormatting>
        <x14:conditionalFormatting xmlns:xm="http://schemas.microsoft.com/office/excel/2006/main" pivot="1">
          <x14:cfRule type="dataBar" id="{70C9AF14-8B19-47B5-B2D6-427F53E8B7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D25:E33</xm:sqref>
        </x14:conditionalFormatting>
        <x14:conditionalFormatting xmlns:xm="http://schemas.microsoft.com/office/excel/2006/main" pivot="1">
          <x14:cfRule type="dataBar" id="{FA967C7A-C192-4B65-971E-61523CC857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I25:J33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2434-B9BB-44B1-AD8C-09C86003B573}">
  <dimension ref="B3:C97"/>
  <sheetViews>
    <sheetView showGridLines="0" topLeftCell="A16" workbookViewId="0">
      <selection activeCell="E36" sqref="E36"/>
    </sheetView>
  </sheetViews>
  <sheetFormatPr baseColWidth="10" defaultRowHeight="12.75" x14ac:dyDescent="0.2"/>
  <cols>
    <col min="2" max="2" width="38.140625" bestFit="1" customWidth="1"/>
    <col min="3" max="3" width="15.5703125" style="49" bestFit="1" customWidth="1"/>
    <col min="4" max="4" width="25.7109375" bestFit="1" customWidth="1"/>
    <col min="5" max="5" width="32.5703125" bestFit="1" customWidth="1"/>
    <col min="6" max="6" width="24.42578125" bestFit="1" customWidth="1"/>
    <col min="7" max="7" width="26.7109375" bestFit="1" customWidth="1"/>
    <col min="8" max="9" width="17.7109375" bestFit="1" customWidth="1"/>
    <col min="10" max="10" width="20.140625" bestFit="1" customWidth="1"/>
    <col min="11" max="11" width="25.140625" bestFit="1" customWidth="1"/>
    <col min="12" max="13" width="28.28515625" bestFit="1" customWidth="1"/>
    <col min="14" max="14" width="32.28515625" bestFit="1" customWidth="1"/>
    <col min="15" max="15" width="26" bestFit="1" customWidth="1"/>
    <col min="16" max="16" width="29.42578125" bestFit="1" customWidth="1"/>
    <col min="17" max="17" width="36.42578125" bestFit="1" customWidth="1"/>
    <col min="18" max="18" width="11.7109375" bestFit="1" customWidth="1"/>
    <col min="19" max="19" width="27.85546875" bestFit="1" customWidth="1"/>
    <col min="20" max="20" width="9.5703125" bestFit="1" customWidth="1"/>
    <col min="21" max="21" width="11.140625" bestFit="1" customWidth="1"/>
    <col min="22" max="22" width="19.140625" bestFit="1" customWidth="1"/>
    <col min="23" max="23" width="32.7109375" bestFit="1" customWidth="1"/>
    <col min="24" max="24" width="28.140625" bestFit="1" customWidth="1"/>
    <col min="25" max="25" width="29.85546875" bestFit="1" customWidth="1"/>
    <col min="26" max="26" width="27.7109375" bestFit="1" customWidth="1"/>
    <col min="27" max="27" width="40.5703125" bestFit="1" customWidth="1"/>
    <col min="28" max="29" width="33.42578125" bestFit="1" customWidth="1"/>
    <col min="30" max="30" width="37.28515625" bestFit="1" customWidth="1"/>
    <col min="31" max="31" width="38.140625" bestFit="1" customWidth="1"/>
    <col min="32" max="32" width="32.140625" bestFit="1" customWidth="1"/>
    <col min="33" max="33" width="20.42578125" bestFit="1" customWidth="1"/>
    <col min="34" max="34" width="37.42578125" bestFit="1" customWidth="1"/>
    <col min="35" max="35" width="37" bestFit="1" customWidth="1"/>
    <col min="36" max="36" width="26.7109375" bestFit="1" customWidth="1"/>
    <col min="37" max="37" width="18" bestFit="1" customWidth="1"/>
    <col min="38" max="38" width="35.28515625" bestFit="1" customWidth="1"/>
    <col min="39" max="39" width="17.85546875" bestFit="1" customWidth="1"/>
    <col min="40" max="40" width="34.5703125" bestFit="1" customWidth="1"/>
    <col min="41" max="42" width="29.7109375" bestFit="1" customWidth="1"/>
    <col min="43" max="44" width="29.5703125" bestFit="1" customWidth="1"/>
    <col min="45" max="45" width="9.7109375" bestFit="1" customWidth="1"/>
    <col min="46" max="46" width="21.28515625" bestFit="1" customWidth="1"/>
    <col min="47" max="47" width="34.7109375" bestFit="1" customWidth="1"/>
    <col min="48" max="48" width="14" bestFit="1" customWidth="1"/>
    <col min="49" max="49" width="29.5703125" bestFit="1" customWidth="1"/>
    <col min="50" max="50" width="18.42578125" bestFit="1" customWidth="1"/>
    <col min="51" max="51" width="14.7109375" bestFit="1" customWidth="1"/>
    <col min="52" max="52" width="39.7109375" bestFit="1" customWidth="1"/>
    <col min="53" max="53" width="10" bestFit="1" customWidth="1"/>
    <col min="54" max="54" width="24.42578125" bestFit="1" customWidth="1"/>
    <col min="55" max="55" width="13.42578125" bestFit="1" customWidth="1"/>
    <col min="56" max="56" width="21.85546875" bestFit="1" customWidth="1"/>
    <col min="57" max="57" width="18.5703125" bestFit="1" customWidth="1"/>
    <col min="58" max="58" width="28.85546875" bestFit="1" customWidth="1"/>
    <col min="59" max="59" width="11.85546875" bestFit="1" customWidth="1"/>
    <col min="60" max="60" width="23.28515625" bestFit="1" customWidth="1"/>
    <col min="61" max="61" width="33.85546875" bestFit="1" customWidth="1"/>
    <col min="62" max="62" width="33.7109375" bestFit="1" customWidth="1"/>
    <col min="63" max="63" width="32.140625" bestFit="1" customWidth="1"/>
    <col min="64" max="64" width="29.5703125" bestFit="1" customWidth="1"/>
    <col min="65" max="65" width="24.5703125" bestFit="1" customWidth="1"/>
    <col min="66" max="66" width="24.42578125" bestFit="1" customWidth="1"/>
    <col min="67" max="67" width="26.140625" bestFit="1" customWidth="1"/>
    <col min="68" max="68" width="19" bestFit="1" customWidth="1"/>
    <col min="69" max="69" width="17.5703125" bestFit="1" customWidth="1"/>
    <col min="70" max="70" width="20.7109375" bestFit="1" customWidth="1"/>
    <col min="71" max="71" width="14.7109375" bestFit="1" customWidth="1"/>
    <col min="72" max="72" width="33.140625" bestFit="1" customWidth="1"/>
    <col min="73" max="73" width="27.5703125" bestFit="1" customWidth="1"/>
    <col min="74" max="74" width="41.140625" bestFit="1" customWidth="1"/>
    <col min="75" max="75" width="29.140625" bestFit="1" customWidth="1"/>
    <col min="76" max="76" width="25.5703125" bestFit="1" customWidth="1"/>
    <col min="77" max="77" width="19.42578125" bestFit="1" customWidth="1"/>
    <col min="78" max="78" width="19.85546875" bestFit="1" customWidth="1"/>
    <col min="79" max="79" width="19.28515625" bestFit="1" customWidth="1"/>
    <col min="80" max="80" width="38.42578125" bestFit="1" customWidth="1"/>
    <col min="81" max="82" width="35.140625" bestFit="1" customWidth="1"/>
    <col min="83" max="84" width="27.140625" bestFit="1" customWidth="1"/>
    <col min="85" max="86" width="25" bestFit="1" customWidth="1"/>
    <col min="87" max="88" width="12.85546875" bestFit="1" customWidth="1"/>
    <col min="89" max="89" width="23.5703125" bestFit="1" customWidth="1"/>
    <col min="90" max="90" width="20.7109375" bestFit="1" customWidth="1"/>
    <col min="91" max="91" width="25.7109375" bestFit="1" customWidth="1"/>
    <col min="92" max="92" width="24.140625" bestFit="1" customWidth="1"/>
    <col min="93" max="93" width="19.42578125" bestFit="1" customWidth="1"/>
    <col min="94" max="94" width="16.28515625" bestFit="1" customWidth="1"/>
    <col min="95" max="95" width="16.85546875" bestFit="1" customWidth="1"/>
    <col min="96" max="96" width="13.140625" bestFit="1" customWidth="1"/>
  </cols>
  <sheetData>
    <row r="3" spans="2:3" x14ac:dyDescent="0.2">
      <c r="B3" s="53" t="s">
        <v>460</v>
      </c>
      <c r="C3" s="49" t="s">
        <v>459</v>
      </c>
    </row>
    <row r="4" spans="2:3" x14ac:dyDescent="0.2">
      <c r="B4" s="54" t="s">
        <v>309</v>
      </c>
      <c r="C4" s="49">
        <v>1</v>
      </c>
    </row>
    <row r="5" spans="2:3" x14ac:dyDescent="0.2">
      <c r="B5" s="54" t="s">
        <v>393</v>
      </c>
      <c r="C5" s="49">
        <v>1</v>
      </c>
    </row>
    <row r="6" spans="2:3" x14ac:dyDescent="0.2">
      <c r="B6" s="54" t="s">
        <v>28</v>
      </c>
      <c r="C6" s="49">
        <v>2</v>
      </c>
    </row>
    <row r="7" spans="2:3" x14ac:dyDescent="0.2">
      <c r="B7" s="54" t="s">
        <v>333</v>
      </c>
      <c r="C7" s="49">
        <v>1</v>
      </c>
    </row>
    <row r="8" spans="2:3" x14ac:dyDescent="0.2">
      <c r="B8" s="54" t="s">
        <v>287</v>
      </c>
      <c r="C8" s="49">
        <v>1</v>
      </c>
    </row>
    <row r="9" spans="2:3" x14ac:dyDescent="0.2">
      <c r="B9" s="54" t="s">
        <v>42</v>
      </c>
      <c r="C9" s="49">
        <v>1</v>
      </c>
    </row>
    <row r="10" spans="2:3" x14ac:dyDescent="0.2">
      <c r="B10" s="54" t="s">
        <v>311</v>
      </c>
      <c r="C10" s="49">
        <v>1</v>
      </c>
    </row>
    <row r="11" spans="2:3" x14ac:dyDescent="0.2">
      <c r="B11" s="54" t="s">
        <v>297</v>
      </c>
      <c r="C11" s="49">
        <v>1</v>
      </c>
    </row>
    <row r="12" spans="2:3" x14ac:dyDescent="0.2">
      <c r="B12" s="54" t="s">
        <v>26</v>
      </c>
      <c r="C12" s="49">
        <v>1</v>
      </c>
    </row>
    <row r="13" spans="2:3" x14ac:dyDescent="0.2">
      <c r="B13" s="54" t="s">
        <v>288</v>
      </c>
      <c r="C13" s="49">
        <v>1</v>
      </c>
    </row>
    <row r="14" spans="2:3" x14ac:dyDescent="0.2">
      <c r="B14" s="54" t="s">
        <v>290</v>
      </c>
      <c r="C14" s="49">
        <v>1</v>
      </c>
    </row>
    <row r="15" spans="2:3" x14ac:dyDescent="0.2">
      <c r="B15" s="54" t="s">
        <v>169</v>
      </c>
      <c r="C15" s="49">
        <v>1</v>
      </c>
    </row>
    <row r="16" spans="2:3" x14ac:dyDescent="0.2">
      <c r="B16" s="54" t="s">
        <v>204</v>
      </c>
      <c r="C16" s="49">
        <v>1</v>
      </c>
    </row>
    <row r="17" spans="2:3" x14ac:dyDescent="0.2">
      <c r="B17" s="54" t="s">
        <v>55</v>
      </c>
      <c r="C17" s="49">
        <v>1</v>
      </c>
    </row>
    <row r="18" spans="2:3" x14ac:dyDescent="0.2">
      <c r="B18" s="54" t="s">
        <v>43</v>
      </c>
      <c r="C18" s="49">
        <v>2</v>
      </c>
    </row>
    <row r="19" spans="2:3" x14ac:dyDescent="0.2">
      <c r="B19" s="54" t="s">
        <v>111</v>
      </c>
      <c r="C19" s="49">
        <v>1</v>
      </c>
    </row>
    <row r="20" spans="2:3" x14ac:dyDescent="0.2">
      <c r="B20" s="54" t="s">
        <v>321</v>
      </c>
      <c r="C20" s="49">
        <v>1</v>
      </c>
    </row>
    <row r="21" spans="2:3" x14ac:dyDescent="0.2">
      <c r="B21" s="54" t="s">
        <v>221</v>
      </c>
      <c r="C21" s="49">
        <v>2</v>
      </c>
    </row>
    <row r="22" spans="2:3" x14ac:dyDescent="0.2">
      <c r="B22" s="54" t="s">
        <v>152</v>
      </c>
      <c r="C22" s="49">
        <v>1</v>
      </c>
    </row>
    <row r="23" spans="2:3" x14ac:dyDescent="0.2">
      <c r="B23" s="54" t="s">
        <v>264</v>
      </c>
      <c r="C23" s="49">
        <v>1</v>
      </c>
    </row>
    <row r="24" spans="2:3" x14ac:dyDescent="0.2">
      <c r="B24" s="54" t="s">
        <v>154</v>
      </c>
      <c r="C24" s="49">
        <v>1</v>
      </c>
    </row>
    <row r="25" spans="2:3" x14ac:dyDescent="0.2">
      <c r="B25" s="54" t="s">
        <v>350</v>
      </c>
      <c r="C25" s="49">
        <v>2</v>
      </c>
    </row>
    <row r="26" spans="2:3" x14ac:dyDescent="0.2">
      <c r="B26" s="54" t="s">
        <v>106</v>
      </c>
      <c r="C26" s="49">
        <v>1</v>
      </c>
    </row>
    <row r="27" spans="2:3" x14ac:dyDescent="0.2">
      <c r="B27" s="54" t="s">
        <v>8</v>
      </c>
      <c r="C27" s="49">
        <v>1</v>
      </c>
    </row>
    <row r="28" spans="2:3" x14ac:dyDescent="0.2">
      <c r="B28" s="54" t="s">
        <v>343</v>
      </c>
      <c r="C28" s="49">
        <v>1</v>
      </c>
    </row>
    <row r="29" spans="2:3" x14ac:dyDescent="0.2">
      <c r="B29" s="54" t="s">
        <v>401</v>
      </c>
      <c r="C29" s="49">
        <v>1</v>
      </c>
    </row>
    <row r="30" spans="2:3" x14ac:dyDescent="0.2">
      <c r="B30" s="54" t="s">
        <v>52</v>
      </c>
      <c r="C30" s="49">
        <v>1</v>
      </c>
    </row>
    <row r="31" spans="2:3" x14ac:dyDescent="0.2">
      <c r="B31" s="54" t="s">
        <v>44</v>
      </c>
      <c r="C31" s="49">
        <v>1</v>
      </c>
    </row>
    <row r="32" spans="2:3" x14ac:dyDescent="0.2">
      <c r="B32" s="54" t="s">
        <v>312</v>
      </c>
      <c r="C32" s="49">
        <v>1</v>
      </c>
    </row>
    <row r="33" spans="2:3" x14ac:dyDescent="0.2">
      <c r="B33" s="54" t="s">
        <v>47</v>
      </c>
      <c r="C33" s="49">
        <v>1</v>
      </c>
    </row>
    <row r="34" spans="2:3" x14ac:dyDescent="0.2">
      <c r="B34" s="54" t="s">
        <v>293</v>
      </c>
      <c r="C34" s="49">
        <v>2</v>
      </c>
    </row>
    <row r="35" spans="2:3" x14ac:dyDescent="0.2">
      <c r="B35" s="54" t="s">
        <v>325</v>
      </c>
      <c r="C35" s="49">
        <v>1</v>
      </c>
    </row>
    <row r="36" spans="2:3" x14ac:dyDescent="0.2">
      <c r="B36" s="54" t="s">
        <v>327</v>
      </c>
      <c r="C36" s="49">
        <v>1</v>
      </c>
    </row>
    <row r="37" spans="2:3" x14ac:dyDescent="0.2">
      <c r="B37" s="54" t="s">
        <v>329</v>
      </c>
      <c r="C37" s="49">
        <v>1</v>
      </c>
    </row>
    <row r="38" spans="2:3" x14ac:dyDescent="0.2">
      <c r="B38" s="54" t="s">
        <v>62</v>
      </c>
      <c r="C38" s="49">
        <v>1</v>
      </c>
    </row>
    <row r="39" spans="2:3" x14ac:dyDescent="0.2">
      <c r="B39" s="54" t="s">
        <v>315</v>
      </c>
      <c r="C39" s="49">
        <v>1</v>
      </c>
    </row>
    <row r="40" spans="2:3" x14ac:dyDescent="0.2">
      <c r="B40" s="54" t="s">
        <v>319</v>
      </c>
      <c r="C40" s="49">
        <v>1</v>
      </c>
    </row>
    <row r="41" spans="2:3" x14ac:dyDescent="0.2">
      <c r="B41" s="54" t="s">
        <v>323</v>
      </c>
      <c r="C41" s="49">
        <v>1</v>
      </c>
    </row>
    <row r="42" spans="2:3" x14ac:dyDescent="0.2">
      <c r="B42" s="54" t="s">
        <v>256</v>
      </c>
      <c r="C42" s="49">
        <v>2</v>
      </c>
    </row>
    <row r="43" spans="2:3" x14ac:dyDescent="0.2">
      <c r="B43" s="54" t="s">
        <v>151</v>
      </c>
      <c r="C43" s="49">
        <v>1</v>
      </c>
    </row>
    <row r="44" spans="2:3" x14ac:dyDescent="0.2">
      <c r="B44" s="54" t="s">
        <v>395</v>
      </c>
      <c r="C44" s="49">
        <v>1</v>
      </c>
    </row>
    <row r="45" spans="2:3" x14ac:dyDescent="0.2">
      <c r="B45" s="54" t="s">
        <v>259</v>
      </c>
      <c r="C45" s="49">
        <v>1</v>
      </c>
    </row>
    <row r="46" spans="2:3" x14ac:dyDescent="0.2">
      <c r="B46" s="54" t="s">
        <v>70</v>
      </c>
      <c r="C46" s="49">
        <v>13</v>
      </c>
    </row>
    <row r="47" spans="2:3" x14ac:dyDescent="0.2">
      <c r="B47" s="54" t="s">
        <v>73</v>
      </c>
      <c r="C47" s="49">
        <v>5</v>
      </c>
    </row>
    <row r="48" spans="2:3" x14ac:dyDescent="0.2">
      <c r="B48" s="54" t="s">
        <v>5</v>
      </c>
      <c r="C48" s="49">
        <v>1</v>
      </c>
    </row>
    <row r="49" spans="2:3" x14ac:dyDescent="0.2">
      <c r="B49" s="54" t="s">
        <v>397</v>
      </c>
      <c r="C49" s="49">
        <v>1</v>
      </c>
    </row>
    <row r="50" spans="2:3" x14ac:dyDescent="0.2">
      <c r="B50" s="54" t="s">
        <v>175</v>
      </c>
      <c r="C50" s="49">
        <v>1</v>
      </c>
    </row>
    <row r="51" spans="2:3" x14ac:dyDescent="0.2">
      <c r="B51" s="54" t="s">
        <v>74</v>
      </c>
      <c r="C51" s="49">
        <v>2</v>
      </c>
    </row>
    <row r="52" spans="2:3" x14ac:dyDescent="0.2">
      <c r="B52" s="54" t="s">
        <v>126</v>
      </c>
      <c r="C52" s="49">
        <v>1</v>
      </c>
    </row>
    <row r="53" spans="2:3" x14ac:dyDescent="0.2">
      <c r="B53" s="54" t="s">
        <v>37</v>
      </c>
      <c r="C53" s="49">
        <v>1</v>
      </c>
    </row>
    <row r="54" spans="2:3" x14ac:dyDescent="0.2">
      <c r="B54" s="54" t="s">
        <v>179</v>
      </c>
      <c r="C54" s="49">
        <v>3</v>
      </c>
    </row>
    <row r="55" spans="2:3" x14ac:dyDescent="0.2">
      <c r="B55" s="54" t="s">
        <v>172</v>
      </c>
      <c r="C55" s="49">
        <v>1</v>
      </c>
    </row>
    <row r="56" spans="2:3" x14ac:dyDescent="0.2">
      <c r="B56" s="54" t="s">
        <v>123</v>
      </c>
      <c r="C56" s="49">
        <v>1</v>
      </c>
    </row>
    <row r="57" spans="2:3" x14ac:dyDescent="0.2">
      <c r="B57" s="54" t="s">
        <v>145</v>
      </c>
      <c r="C57" s="49">
        <v>1</v>
      </c>
    </row>
    <row r="58" spans="2:3" x14ac:dyDescent="0.2">
      <c r="B58" s="54" t="s">
        <v>116</v>
      </c>
      <c r="C58" s="49">
        <v>1</v>
      </c>
    </row>
    <row r="59" spans="2:3" x14ac:dyDescent="0.2">
      <c r="B59" s="54" t="s">
        <v>18</v>
      </c>
      <c r="C59" s="49">
        <v>1</v>
      </c>
    </row>
    <row r="60" spans="2:3" x14ac:dyDescent="0.2">
      <c r="B60" s="54" t="s">
        <v>71</v>
      </c>
      <c r="C60" s="49">
        <v>9</v>
      </c>
    </row>
    <row r="61" spans="2:3" x14ac:dyDescent="0.2">
      <c r="B61" s="54" t="s">
        <v>94</v>
      </c>
      <c r="C61" s="49">
        <v>2</v>
      </c>
    </row>
    <row r="62" spans="2:3" x14ac:dyDescent="0.2">
      <c r="B62" s="54" t="s">
        <v>27</v>
      </c>
      <c r="C62" s="49">
        <v>1</v>
      </c>
    </row>
    <row r="63" spans="2:3" x14ac:dyDescent="0.2">
      <c r="B63" s="54" t="s">
        <v>38</v>
      </c>
      <c r="C63" s="49">
        <v>1</v>
      </c>
    </row>
    <row r="64" spans="2:3" x14ac:dyDescent="0.2">
      <c r="B64" s="54" t="s">
        <v>187</v>
      </c>
      <c r="C64" s="49">
        <v>2</v>
      </c>
    </row>
    <row r="65" spans="2:3" x14ac:dyDescent="0.2">
      <c r="B65" s="54" t="s">
        <v>3</v>
      </c>
      <c r="C65" s="49">
        <v>1</v>
      </c>
    </row>
    <row r="66" spans="2:3" x14ac:dyDescent="0.2">
      <c r="B66" s="54" t="s">
        <v>30</v>
      </c>
      <c r="C66" s="49">
        <v>1</v>
      </c>
    </row>
    <row r="67" spans="2:3" x14ac:dyDescent="0.2">
      <c r="B67" s="54" t="s">
        <v>23</v>
      </c>
      <c r="C67" s="49">
        <v>9</v>
      </c>
    </row>
    <row r="68" spans="2:3" x14ac:dyDescent="0.2">
      <c r="B68" s="54" t="s">
        <v>157</v>
      </c>
      <c r="C68" s="49">
        <v>1</v>
      </c>
    </row>
    <row r="69" spans="2:3" x14ac:dyDescent="0.2">
      <c r="B69" s="54" t="s">
        <v>41</v>
      </c>
      <c r="C69" s="49">
        <v>1</v>
      </c>
    </row>
    <row r="70" spans="2:3" x14ac:dyDescent="0.2">
      <c r="B70" s="54" t="s">
        <v>306</v>
      </c>
      <c r="C70" s="49">
        <v>1</v>
      </c>
    </row>
    <row r="71" spans="2:3" x14ac:dyDescent="0.2">
      <c r="B71" s="54" t="s">
        <v>114</v>
      </c>
      <c r="C71" s="49">
        <v>1</v>
      </c>
    </row>
    <row r="72" spans="2:3" x14ac:dyDescent="0.2">
      <c r="B72" s="54" t="s">
        <v>82</v>
      </c>
      <c r="C72" s="49">
        <v>1</v>
      </c>
    </row>
    <row r="73" spans="2:3" x14ac:dyDescent="0.2">
      <c r="B73" s="54" t="s">
        <v>254</v>
      </c>
      <c r="C73" s="49">
        <v>1</v>
      </c>
    </row>
    <row r="74" spans="2:3" x14ac:dyDescent="0.2">
      <c r="B74" s="54" t="s">
        <v>83</v>
      </c>
      <c r="C74" s="49">
        <v>1</v>
      </c>
    </row>
    <row r="75" spans="2:3" x14ac:dyDescent="0.2">
      <c r="B75" s="54" t="s">
        <v>110</v>
      </c>
      <c r="C75" s="49">
        <v>1</v>
      </c>
    </row>
    <row r="76" spans="2:3" x14ac:dyDescent="0.2">
      <c r="B76" s="54" t="s">
        <v>39</v>
      </c>
      <c r="C76" s="49">
        <v>1</v>
      </c>
    </row>
    <row r="77" spans="2:3" x14ac:dyDescent="0.2">
      <c r="B77" s="54" t="s">
        <v>354</v>
      </c>
      <c r="C77" s="49">
        <v>1</v>
      </c>
    </row>
    <row r="78" spans="2:3" x14ac:dyDescent="0.2">
      <c r="B78" s="54" t="s">
        <v>118</v>
      </c>
      <c r="C78" s="49">
        <v>1</v>
      </c>
    </row>
    <row r="79" spans="2:3" x14ac:dyDescent="0.2">
      <c r="B79" s="54" t="s">
        <v>108</v>
      </c>
      <c r="C79" s="49">
        <v>1</v>
      </c>
    </row>
    <row r="80" spans="2:3" x14ac:dyDescent="0.2">
      <c r="B80" s="54" t="s">
        <v>81</v>
      </c>
      <c r="C80" s="49">
        <v>1</v>
      </c>
    </row>
    <row r="81" spans="2:3" x14ac:dyDescent="0.2">
      <c r="B81" s="54" t="s">
        <v>389</v>
      </c>
      <c r="C81" s="49">
        <v>1</v>
      </c>
    </row>
    <row r="82" spans="2:3" x14ac:dyDescent="0.2">
      <c r="B82" s="54" t="s">
        <v>35</v>
      </c>
      <c r="C82" s="49">
        <v>1</v>
      </c>
    </row>
    <row r="83" spans="2:3" x14ac:dyDescent="0.2">
      <c r="B83" s="54" t="s">
        <v>36</v>
      </c>
      <c r="C83" s="49">
        <v>6</v>
      </c>
    </row>
    <row r="84" spans="2:3" x14ac:dyDescent="0.2">
      <c r="B84" s="54" t="s">
        <v>19</v>
      </c>
      <c r="C84" s="49">
        <v>1</v>
      </c>
    </row>
    <row r="85" spans="2:3" x14ac:dyDescent="0.2">
      <c r="B85" s="54" t="s">
        <v>21</v>
      </c>
      <c r="C85" s="49">
        <v>3</v>
      </c>
    </row>
    <row r="86" spans="2:3" x14ac:dyDescent="0.2">
      <c r="B86" s="54" t="s">
        <v>17</v>
      </c>
      <c r="C86" s="49">
        <v>1</v>
      </c>
    </row>
    <row r="87" spans="2:3" x14ac:dyDescent="0.2">
      <c r="B87" s="54" t="s">
        <v>29</v>
      </c>
      <c r="C87" s="49">
        <v>1</v>
      </c>
    </row>
    <row r="88" spans="2:3" x14ac:dyDescent="0.2">
      <c r="B88" s="54" t="s">
        <v>34</v>
      </c>
      <c r="C88" s="49">
        <v>2</v>
      </c>
    </row>
    <row r="89" spans="2:3" x14ac:dyDescent="0.2">
      <c r="B89" s="54" t="s">
        <v>294</v>
      </c>
      <c r="C89" s="49">
        <v>3</v>
      </c>
    </row>
    <row r="90" spans="2:3" x14ac:dyDescent="0.2">
      <c r="B90" s="54" t="s">
        <v>165</v>
      </c>
      <c r="C90" s="49">
        <v>3</v>
      </c>
    </row>
    <row r="91" spans="2:3" x14ac:dyDescent="0.2">
      <c r="B91" s="54" t="s">
        <v>332</v>
      </c>
      <c r="C91" s="49">
        <v>1</v>
      </c>
    </row>
    <row r="92" spans="2:3" x14ac:dyDescent="0.2">
      <c r="B92" s="54" t="s">
        <v>257</v>
      </c>
      <c r="C92" s="49">
        <v>1</v>
      </c>
    </row>
    <row r="93" spans="2:3" x14ac:dyDescent="0.2">
      <c r="B93" s="54" t="s">
        <v>155</v>
      </c>
      <c r="C93" s="49">
        <v>3</v>
      </c>
    </row>
    <row r="94" spans="2:3" x14ac:dyDescent="0.2">
      <c r="B94" s="54" t="s">
        <v>386</v>
      </c>
      <c r="C94" s="49">
        <v>1</v>
      </c>
    </row>
    <row r="95" spans="2:3" x14ac:dyDescent="0.2">
      <c r="B95" s="54" t="s">
        <v>67</v>
      </c>
      <c r="C95" s="49">
        <v>10</v>
      </c>
    </row>
    <row r="96" spans="2:3" x14ac:dyDescent="0.2">
      <c r="B96" s="54" t="s">
        <v>58</v>
      </c>
      <c r="C96" s="49">
        <v>1</v>
      </c>
    </row>
    <row r="97" spans="2:3" x14ac:dyDescent="0.2">
      <c r="B97" s="54" t="s">
        <v>453</v>
      </c>
      <c r="C97" s="49">
        <v>159</v>
      </c>
    </row>
  </sheetData>
  <conditionalFormatting pivot="1" sqref="C4:C96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6237-0108-4A4E-BD80-F62113B5F72F}">
  <dimension ref="B3:N24"/>
  <sheetViews>
    <sheetView showGridLines="0" workbookViewId="0">
      <selection activeCell="E33" sqref="E33"/>
    </sheetView>
  </sheetViews>
  <sheetFormatPr baseColWidth="10" defaultRowHeight="12.75" x14ac:dyDescent="0.2"/>
  <cols>
    <col min="2" max="2" width="18.140625" bestFit="1" customWidth="1"/>
    <col min="3" max="3" width="23" bestFit="1" customWidth="1"/>
    <col min="4" max="4" width="10.140625" bestFit="1" customWidth="1"/>
    <col min="5" max="5" width="13.140625" bestFit="1" customWidth="1"/>
  </cols>
  <sheetData>
    <row r="3" spans="2:14" ht="15.75" x14ac:dyDescent="0.25">
      <c r="B3" s="53" t="s">
        <v>89</v>
      </c>
      <c r="C3" t="s">
        <v>456</v>
      </c>
      <c r="G3" s="89" t="s">
        <v>446</v>
      </c>
      <c r="H3" s="89"/>
      <c r="I3" s="89"/>
    </row>
    <row r="5" spans="2:14" x14ac:dyDescent="0.2">
      <c r="B5" s="53" t="s">
        <v>455</v>
      </c>
      <c r="C5" s="53" t="s">
        <v>454</v>
      </c>
      <c r="G5" s="51"/>
      <c r="H5" s="90" t="s">
        <v>447</v>
      </c>
      <c r="I5" s="90"/>
      <c r="J5" s="90"/>
      <c r="K5" s="90"/>
      <c r="L5" s="90"/>
      <c r="M5" s="90"/>
      <c r="N5" s="90"/>
    </row>
    <row r="6" spans="2:14" x14ac:dyDescent="0.2">
      <c r="B6" s="53" t="s">
        <v>450</v>
      </c>
      <c r="C6" t="s">
        <v>405</v>
      </c>
      <c r="D6" t="s">
        <v>404</v>
      </c>
      <c r="E6" t="s">
        <v>453</v>
      </c>
      <c r="G6" s="51"/>
      <c r="H6" s="90"/>
      <c r="I6" s="90"/>
      <c r="J6" s="90"/>
      <c r="K6" s="90"/>
      <c r="L6" s="90"/>
      <c r="M6" s="90"/>
      <c r="N6" s="90"/>
    </row>
    <row r="7" spans="2:14" x14ac:dyDescent="0.2">
      <c r="B7" s="54" t="s">
        <v>451</v>
      </c>
      <c r="C7">
        <v>5</v>
      </c>
      <c r="D7">
        <v>54</v>
      </c>
      <c r="E7">
        <v>59</v>
      </c>
      <c r="G7" s="51"/>
      <c r="H7" s="90"/>
      <c r="I7" s="90"/>
      <c r="J7" s="90"/>
      <c r="K7" s="90"/>
      <c r="L7" s="90"/>
      <c r="M7" s="90"/>
      <c r="N7" s="90"/>
    </row>
    <row r="8" spans="2:14" x14ac:dyDescent="0.2">
      <c r="B8" s="54" t="s">
        <v>452</v>
      </c>
      <c r="C8">
        <v>10</v>
      </c>
      <c r="D8">
        <v>90</v>
      </c>
      <c r="E8">
        <v>100</v>
      </c>
      <c r="G8" s="91" t="s">
        <v>448</v>
      </c>
      <c r="H8" s="92" t="s">
        <v>449</v>
      </c>
      <c r="I8" s="92"/>
      <c r="J8" s="92"/>
      <c r="K8" s="92"/>
      <c r="L8" s="92"/>
      <c r="M8" s="92"/>
      <c r="N8" s="92"/>
    </row>
    <row r="9" spans="2:14" x14ac:dyDescent="0.2">
      <c r="B9" s="54" t="s">
        <v>453</v>
      </c>
      <c r="C9">
        <v>15</v>
      </c>
      <c r="D9">
        <v>144</v>
      </c>
      <c r="E9">
        <v>159</v>
      </c>
      <c r="G9" s="91"/>
      <c r="H9" s="92"/>
      <c r="I9" s="92"/>
      <c r="J9" s="92"/>
      <c r="K9" s="92"/>
      <c r="L9" s="92"/>
      <c r="M9" s="92"/>
      <c r="N9" s="92"/>
    </row>
    <row r="10" spans="2:14" x14ac:dyDescent="0.2">
      <c r="G10" s="91"/>
      <c r="H10" s="92"/>
      <c r="I10" s="92"/>
      <c r="J10" s="92"/>
      <c r="K10" s="92"/>
      <c r="L10" s="92"/>
      <c r="M10" s="92"/>
      <c r="N10" s="92"/>
    </row>
    <row r="11" spans="2:14" x14ac:dyDescent="0.2">
      <c r="G11" s="91"/>
      <c r="H11" s="92"/>
      <c r="I11" s="92"/>
      <c r="J11" s="92"/>
      <c r="K11" s="92"/>
      <c r="L11" s="92"/>
      <c r="M11" s="92"/>
      <c r="N11" s="92"/>
    </row>
    <row r="12" spans="2:14" x14ac:dyDescent="0.2">
      <c r="G12" s="91"/>
      <c r="H12" s="92"/>
      <c r="I12" s="92"/>
      <c r="J12" s="92"/>
      <c r="K12" s="92"/>
      <c r="L12" s="92"/>
      <c r="M12" s="92"/>
      <c r="N12" s="92"/>
    </row>
    <row r="13" spans="2:14" x14ac:dyDescent="0.2">
      <c r="G13" s="91"/>
      <c r="H13" s="92"/>
      <c r="I13" s="92"/>
      <c r="J13" s="92"/>
      <c r="K13" s="92"/>
      <c r="L13" s="92"/>
      <c r="M13" s="92"/>
      <c r="N13" s="92"/>
    </row>
    <row r="14" spans="2:14" x14ac:dyDescent="0.2">
      <c r="G14" s="91"/>
      <c r="H14" s="92"/>
      <c r="I14" s="92"/>
      <c r="J14" s="92"/>
      <c r="K14" s="92"/>
      <c r="L14" s="92"/>
      <c r="M14" s="92"/>
      <c r="N14" s="92"/>
    </row>
    <row r="15" spans="2:14" x14ac:dyDescent="0.2">
      <c r="G15" s="91"/>
      <c r="H15" s="92"/>
      <c r="I15" s="92"/>
      <c r="J15" s="92"/>
      <c r="K15" s="92"/>
      <c r="L15" s="92"/>
      <c r="M15" s="92"/>
      <c r="N15" s="92"/>
    </row>
    <row r="16" spans="2:14" x14ac:dyDescent="0.2">
      <c r="G16" s="91"/>
      <c r="H16" s="92"/>
      <c r="I16" s="92"/>
      <c r="J16" s="92"/>
      <c r="K16" s="92"/>
      <c r="L16" s="92"/>
      <c r="M16" s="92"/>
      <c r="N16" s="92"/>
    </row>
    <row r="17" spans="7:14" x14ac:dyDescent="0.2">
      <c r="G17" s="91"/>
      <c r="H17" s="92"/>
      <c r="I17" s="92"/>
      <c r="J17" s="92"/>
      <c r="K17" s="92"/>
      <c r="L17" s="92"/>
      <c r="M17" s="92"/>
      <c r="N17" s="92"/>
    </row>
    <row r="18" spans="7:14" x14ac:dyDescent="0.2">
      <c r="G18" s="91"/>
      <c r="H18" s="92"/>
      <c r="I18" s="92"/>
      <c r="J18" s="92"/>
      <c r="K18" s="92"/>
      <c r="L18" s="92"/>
      <c r="M18" s="92"/>
      <c r="N18" s="92"/>
    </row>
    <row r="19" spans="7:14" x14ac:dyDescent="0.2">
      <c r="G19" s="91"/>
      <c r="H19" s="92"/>
      <c r="I19" s="92"/>
      <c r="J19" s="92"/>
      <c r="K19" s="92"/>
      <c r="L19" s="92"/>
      <c r="M19" s="92"/>
      <c r="N19" s="92"/>
    </row>
    <row r="20" spans="7:14" x14ac:dyDescent="0.2">
      <c r="G20" s="91"/>
      <c r="H20" s="92"/>
      <c r="I20" s="92"/>
      <c r="J20" s="92"/>
      <c r="K20" s="92"/>
      <c r="L20" s="92"/>
      <c r="M20" s="92"/>
      <c r="N20" s="92"/>
    </row>
    <row r="21" spans="7:14" x14ac:dyDescent="0.2">
      <c r="G21" s="91"/>
      <c r="H21" s="92"/>
      <c r="I21" s="92"/>
      <c r="J21" s="92"/>
      <c r="K21" s="92"/>
      <c r="L21" s="92"/>
      <c r="M21" s="92"/>
      <c r="N21" s="92"/>
    </row>
    <row r="22" spans="7:14" x14ac:dyDescent="0.2">
      <c r="G22" s="91"/>
      <c r="H22" s="92"/>
      <c r="I22" s="92"/>
      <c r="J22" s="92"/>
      <c r="K22" s="92"/>
      <c r="L22" s="92"/>
      <c r="M22" s="92"/>
      <c r="N22" s="92"/>
    </row>
    <row r="23" spans="7:14" x14ac:dyDescent="0.2">
      <c r="G23" s="91"/>
      <c r="H23" s="92"/>
      <c r="I23" s="92"/>
      <c r="J23" s="92"/>
      <c r="K23" s="92"/>
      <c r="L23" s="92"/>
      <c r="M23" s="92"/>
      <c r="N23" s="92"/>
    </row>
    <row r="24" spans="7:14" x14ac:dyDescent="0.2">
      <c r="G24" s="91"/>
      <c r="H24" s="92"/>
      <c r="I24" s="92"/>
      <c r="J24" s="92"/>
      <c r="K24" s="92"/>
      <c r="L24" s="92"/>
      <c r="M24" s="92"/>
      <c r="N24" s="92"/>
    </row>
  </sheetData>
  <mergeCells count="4">
    <mergeCell ref="G3:I3"/>
    <mergeCell ref="H5:N7"/>
    <mergeCell ref="G8:G24"/>
    <mergeCell ref="H8:N24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026D-A7FC-460F-B508-7A28D5BDEDBE}">
  <sheetPr>
    <tabColor rgb="FFFF0000"/>
  </sheetPr>
  <dimension ref="A4:V163"/>
  <sheetViews>
    <sheetView showGridLines="0" topLeftCell="C4" zoomScale="200" zoomScaleNormal="200" workbookViewId="0">
      <selection activeCell="J5" sqref="J5"/>
    </sheetView>
  </sheetViews>
  <sheetFormatPr baseColWidth="10" defaultColWidth="9.28515625" defaultRowHeight="12.95" customHeight="1" x14ac:dyDescent="0.25"/>
  <cols>
    <col min="1" max="1" width="26.7109375" style="21" customWidth="1"/>
    <col min="2" max="2" width="11.7109375" style="21" customWidth="1"/>
    <col min="3" max="4" width="11.140625" style="21" customWidth="1"/>
    <col min="5" max="5" width="7.28515625" style="21" customWidth="1"/>
    <col min="6" max="9" width="9.28515625" style="21"/>
    <col min="10" max="10" width="7.42578125" style="21" customWidth="1"/>
    <col min="11" max="11" width="8.85546875" style="21" customWidth="1"/>
    <col min="12" max="12" width="9.28515625" style="21"/>
    <col min="13" max="13" width="7.5703125" style="21" customWidth="1"/>
    <col min="14" max="14" width="9.28515625" style="21"/>
    <col min="15" max="15" width="8" style="21" customWidth="1"/>
    <col min="16" max="16" width="7.140625" style="21" customWidth="1"/>
    <col min="17" max="17" width="6.85546875" style="21" customWidth="1"/>
    <col min="18" max="16384" width="9.28515625" style="21"/>
  </cols>
  <sheetData>
    <row r="4" spans="1:22" s="20" customFormat="1" ht="24.75" customHeight="1" x14ac:dyDescent="0.2">
      <c r="A4" s="4" t="s">
        <v>361</v>
      </c>
      <c r="B4" s="4" t="s">
        <v>414</v>
      </c>
      <c r="C4" s="5" t="s">
        <v>412</v>
      </c>
      <c r="D4" s="4" t="s">
        <v>382</v>
      </c>
      <c r="E4" s="4" t="s">
        <v>362</v>
      </c>
      <c r="F4" s="4" t="s">
        <v>11</v>
      </c>
      <c r="G4" s="4" t="s">
        <v>363</v>
      </c>
      <c r="H4" s="5" t="s">
        <v>406</v>
      </c>
      <c r="I4" s="4" t="s">
        <v>89</v>
      </c>
      <c r="J4" s="4" t="s">
        <v>409</v>
      </c>
      <c r="K4" s="5" t="s">
        <v>410</v>
      </c>
      <c r="L4" s="6" t="s">
        <v>90</v>
      </c>
      <c r="M4" s="7" t="s">
        <v>364</v>
      </c>
      <c r="N4" s="8" t="s">
        <v>407</v>
      </c>
      <c r="O4" s="8" t="s">
        <v>408</v>
      </c>
      <c r="P4" s="9" t="s">
        <v>365</v>
      </c>
      <c r="Q4" s="10" t="s">
        <v>411</v>
      </c>
      <c r="R4" s="8" t="s">
        <v>413</v>
      </c>
      <c r="S4" s="9" t="s">
        <v>14</v>
      </c>
    </row>
    <row r="5" spans="1:22" ht="12.95" customHeight="1" x14ac:dyDescent="0.25">
      <c r="A5" s="11" t="s">
        <v>260</v>
      </c>
      <c r="B5" s="12" t="s">
        <v>13</v>
      </c>
      <c r="C5" s="12"/>
      <c r="D5" s="11" t="s">
        <v>369</v>
      </c>
      <c r="E5" s="11" t="s">
        <v>208</v>
      </c>
      <c r="F5" s="11" t="s">
        <v>256</v>
      </c>
      <c r="G5" s="11" t="s">
        <v>68</v>
      </c>
      <c r="H5" s="11"/>
      <c r="I5" s="11" t="s">
        <v>345</v>
      </c>
      <c r="J5" s="12">
        <v>8</v>
      </c>
      <c r="K5" s="13"/>
      <c r="L5" s="14">
        <v>15637</v>
      </c>
      <c r="M5" s="15">
        <v>64</v>
      </c>
      <c r="N5" s="16"/>
      <c r="O5" s="16"/>
      <c r="P5" s="17">
        <v>7</v>
      </c>
      <c r="Q5" s="18"/>
      <c r="R5" s="18"/>
      <c r="S5" s="19">
        <v>1495470.9251678805</v>
      </c>
    </row>
    <row r="6" spans="1:22" ht="12.95" customHeight="1" x14ac:dyDescent="0.25">
      <c r="A6" s="11" t="s">
        <v>40</v>
      </c>
      <c r="B6" s="12" t="s">
        <v>13</v>
      </c>
      <c r="C6" s="12"/>
      <c r="D6" s="11" t="s">
        <v>358</v>
      </c>
      <c r="E6" s="11" t="s">
        <v>104</v>
      </c>
      <c r="F6" s="11" t="s">
        <v>41</v>
      </c>
      <c r="G6" s="11" t="s">
        <v>68</v>
      </c>
      <c r="H6" s="11"/>
      <c r="I6" s="11" t="s">
        <v>69</v>
      </c>
      <c r="J6" s="12">
        <v>1</v>
      </c>
      <c r="K6" s="13"/>
      <c r="L6" s="14">
        <v>16854</v>
      </c>
      <c r="M6" s="15">
        <v>60</v>
      </c>
      <c r="N6" s="16"/>
      <c r="O6" s="16"/>
      <c r="P6" s="17">
        <v>7</v>
      </c>
      <c r="Q6" s="18"/>
      <c r="R6" s="18"/>
      <c r="S6" s="19">
        <v>1398692.6995296057</v>
      </c>
      <c r="V6" s="22"/>
    </row>
    <row r="7" spans="1:22" ht="12.95" customHeight="1" x14ac:dyDescent="0.25">
      <c r="A7" s="11" t="s">
        <v>349</v>
      </c>
      <c r="B7" s="12" t="s">
        <v>12</v>
      </c>
      <c r="C7" s="12"/>
      <c r="D7" s="11" t="s">
        <v>369</v>
      </c>
      <c r="E7" s="11" t="s">
        <v>348</v>
      </c>
      <c r="F7" s="11" t="s">
        <v>70</v>
      </c>
      <c r="G7" s="11" t="s">
        <v>68</v>
      </c>
      <c r="H7" s="11"/>
      <c r="I7" s="11" t="s">
        <v>345</v>
      </c>
      <c r="J7" s="12">
        <v>5</v>
      </c>
      <c r="K7" s="13"/>
      <c r="L7" s="14">
        <v>23826</v>
      </c>
      <c r="M7" s="15">
        <v>41</v>
      </c>
      <c r="N7" s="16"/>
      <c r="O7" s="16"/>
      <c r="P7" s="17" t="s">
        <v>15</v>
      </c>
      <c r="Q7" s="18"/>
      <c r="R7" s="18"/>
      <c r="S7" s="19">
        <v>1500000</v>
      </c>
    </row>
    <row r="8" spans="1:22" ht="12.95" customHeight="1" x14ac:dyDescent="0.25">
      <c r="A8" s="11" t="s">
        <v>295</v>
      </c>
      <c r="B8" s="12" t="s">
        <v>13</v>
      </c>
      <c r="C8" s="12"/>
      <c r="D8" s="11" t="s">
        <v>370</v>
      </c>
      <c r="E8" s="11" t="s">
        <v>246</v>
      </c>
      <c r="F8" s="11" t="s">
        <v>294</v>
      </c>
      <c r="G8" s="11" t="s">
        <v>68</v>
      </c>
      <c r="H8" s="11"/>
      <c r="I8" s="11" t="s">
        <v>345</v>
      </c>
      <c r="J8" s="12">
        <v>1</v>
      </c>
      <c r="K8" s="13"/>
      <c r="L8" s="14">
        <v>15275</v>
      </c>
      <c r="M8" s="15">
        <v>65</v>
      </c>
      <c r="N8" s="16"/>
      <c r="O8" s="16"/>
      <c r="P8" s="17">
        <v>14</v>
      </c>
      <c r="Q8" s="18"/>
      <c r="R8" s="18"/>
      <c r="S8" s="19">
        <v>370331.50221837976</v>
      </c>
    </row>
    <row r="9" spans="1:22" ht="12.95" customHeight="1" x14ac:dyDescent="0.25">
      <c r="A9" s="11" t="s">
        <v>166</v>
      </c>
      <c r="B9" s="12" t="s">
        <v>13</v>
      </c>
      <c r="C9" s="12"/>
      <c r="D9" s="11" t="s">
        <v>358</v>
      </c>
      <c r="E9" s="11" t="s">
        <v>56</v>
      </c>
      <c r="F9" s="11" t="s">
        <v>165</v>
      </c>
      <c r="G9" s="11" t="s">
        <v>68</v>
      </c>
      <c r="H9" s="11"/>
      <c r="I9" s="11" t="s">
        <v>63</v>
      </c>
      <c r="J9" s="12">
        <v>4</v>
      </c>
      <c r="K9" s="13"/>
      <c r="L9" s="14">
        <v>23618</v>
      </c>
      <c r="M9" s="15">
        <v>42</v>
      </c>
      <c r="N9" s="16"/>
      <c r="O9" s="16"/>
      <c r="P9" s="17">
        <v>14</v>
      </c>
      <c r="Q9" s="18"/>
      <c r="R9" s="18"/>
      <c r="S9" s="19">
        <v>1010000</v>
      </c>
    </row>
    <row r="10" spans="1:22" ht="12.95" customHeight="1" x14ac:dyDescent="0.25">
      <c r="A10" s="11" t="s">
        <v>314</v>
      </c>
      <c r="B10" s="12" t="s">
        <v>12</v>
      </c>
      <c r="C10" s="12"/>
      <c r="D10" s="11" t="s">
        <v>366</v>
      </c>
      <c r="E10" s="11" t="s">
        <v>265</v>
      </c>
      <c r="F10" s="11" t="s">
        <v>315</v>
      </c>
      <c r="G10" s="11" t="s">
        <v>68</v>
      </c>
      <c r="H10" s="11"/>
      <c r="I10" s="11" t="s">
        <v>345</v>
      </c>
      <c r="J10" s="12">
        <v>0</v>
      </c>
      <c r="K10" s="13"/>
      <c r="L10" s="14">
        <v>18545</v>
      </c>
      <c r="M10" s="15">
        <v>56</v>
      </c>
      <c r="N10" s="16"/>
      <c r="O10" s="16"/>
      <c r="P10" s="17" t="s">
        <v>16</v>
      </c>
      <c r="Q10" s="18"/>
      <c r="R10" s="18"/>
      <c r="S10" s="19">
        <v>5000000</v>
      </c>
    </row>
    <row r="11" spans="1:22" ht="12.95" customHeight="1" x14ac:dyDescent="0.25">
      <c r="A11" s="11" t="s">
        <v>164</v>
      </c>
      <c r="B11" s="12" t="s">
        <v>13</v>
      </c>
      <c r="C11" s="12"/>
      <c r="D11" s="11" t="s">
        <v>358</v>
      </c>
      <c r="E11" s="11" t="s">
        <v>56</v>
      </c>
      <c r="F11" s="11" t="s">
        <v>165</v>
      </c>
      <c r="G11" s="11" t="s">
        <v>1</v>
      </c>
      <c r="H11" s="11"/>
      <c r="I11" s="11" t="s">
        <v>63</v>
      </c>
      <c r="J11" s="12">
        <v>4</v>
      </c>
      <c r="K11" s="13"/>
      <c r="L11" s="14">
        <v>21833</v>
      </c>
      <c r="M11" s="15">
        <v>47</v>
      </c>
      <c r="N11" s="16"/>
      <c r="O11" s="16"/>
      <c r="P11" s="17">
        <v>3</v>
      </c>
      <c r="Q11" s="18"/>
      <c r="R11" s="18"/>
      <c r="S11" s="19">
        <v>1824498.5463960788</v>
      </c>
    </row>
    <row r="12" spans="1:22" ht="12.95" customHeight="1" x14ac:dyDescent="0.25">
      <c r="A12" s="11" t="s">
        <v>240</v>
      </c>
      <c r="B12" s="12" t="s">
        <v>12</v>
      </c>
      <c r="C12" s="12"/>
      <c r="D12" s="11" t="s">
        <v>370</v>
      </c>
      <c r="E12" s="11" t="s">
        <v>239</v>
      </c>
      <c r="F12" s="11" t="s">
        <v>123</v>
      </c>
      <c r="G12" s="11" t="s">
        <v>68</v>
      </c>
      <c r="H12" s="11"/>
      <c r="I12" s="11" t="s">
        <v>345</v>
      </c>
      <c r="J12" s="12">
        <v>9</v>
      </c>
      <c r="K12" s="13"/>
      <c r="L12" s="14">
        <v>16488</v>
      </c>
      <c r="M12" s="15">
        <v>61</v>
      </c>
      <c r="N12" s="16"/>
      <c r="O12" s="16"/>
      <c r="P12" s="17" t="s">
        <v>15</v>
      </c>
      <c r="Q12" s="18"/>
      <c r="R12" s="18"/>
      <c r="S12" s="19">
        <v>1688761.6158049114</v>
      </c>
    </row>
    <row r="13" spans="1:22" ht="12.95" customHeight="1" x14ac:dyDescent="0.25">
      <c r="A13" s="11" t="s">
        <v>387</v>
      </c>
      <c r="B13" s="12" t="s">
        <v>13</v>
      </c>
      <c r="C13" s="12"/>
      <c r="D13" s="11" t="s">
        <v>358</v>
      </c>
      <c r="E13" s="11" t="s">
        <v>388</v>
      </c>
      <c r="F13" s="11" t="s">
        <v>389</v>
      </c>
      <c r="G13" s="11" t="s">
        <v>1</v>
      </c>
      <c r="H13" s="11"/>
      <c r="I13" s="11" t="s">
        <v>63</v>
      </c>
      <c r="J13" s="12">
        <v>7</v>
      </c>
      <c r="K13" s="13"/>
      <c r="L13" s="14">
        <v>16993</v>
      </c>
      <c r="M13" s="15">
        <v>60</v>
      </c>
      <c r="N13" s="16"/>
      <c r="O13" s="16"/>
      <c r="P13" s="17">
        <v>14</v>
      </c>
      <c r="Q13" s="18"/>
      <c r="R13" s="18"/>
      <c r="S13" s="19">
        <v>282328.04295388894</v>
      </c>
    </row>
    <row r="14" spans="1:22" ht="12.95" customHeight="1" x14ac:dyDescent="0.25">
      <c r="A14" s="11" t="s">
        <v>180</v>
      </c>
      <c r="B14" s="12" t="s">
        <v>13</v>
      </c>
      <c r="C14" s="12"/>
      <c r="D14" s="11" t="s">
        <v>371</v>
      </c>
      <c r="E14" s="11" t="s">
        <v>177</v>
      </c>
      <c r="F14" s="11" t="s">
        <v>30</v>
      </c>
      <c r="G14" s="11" t="s">
        <v>68</v>
      </c>
      <c r="H14" s="11"/>
      <c r="I14" s="11" t="s">
        <v>176</v>
      </c>
      <c r="J14" s="12">
        <v>0</v>
      </c>
      <c r="K14" s="13"/>
      <c r="L14" s="14">
        <v>21208</v>
      </c>
      <c r="M14" s="15">
        <v>48</v>
      </c>
      <c r="N14" s="16"/>
      <c r="O14" s="16"/>
      <c r="P14" s="17">
        <v>3</v>
      </c>
      <c r="Q14" s="18"/>
      <c r="R14" s="18"/>
      <c r="S14" s="19">
        <v>910000</v>
      </c>
    </row>
    <row r="15" spans="1:22" ht="12.95" customHeight="1" x14ac:dyDescent="0.25">
      <c r="A15" s="11" t="s">
        <v>161</v>
      </c>
      <c r="B15" s="12" t="s">
        <v>13</v>
      </c>
      <c r="C15" s="12"/>
      <c r="D15" s="11" t="s">
        <v>371</v>
      </c>
      <c r="E15" s="11" t="s">
        <v>160</v>
      </c>
      <c r="F15" s="11" t="s">
        <v>19</v>
      </c>
      <c r="G15" s="11" t="s">
        <v>68</v>
      </c>
      <c r="H15" s="11"/>
      <c r="I15" s="11" t="s">
        <v>181</v>
      </c>
      <c r="J15" s="12">
        <v>6</v>
      </c>
      <c r="K15" s="13"/>
      <c r="L15" s="14">
        <v>20328</v>
      </c>
      <c r="M15" s="15">
        <v>51</v>
      </c>
      <c r="N15" s="16"/>
      <c r="O15" s="16"/>
      <c r="P15" s="17">
        <v>3</v>
      </c>
      <c r="Q15" s="18"/>
      <c r="R15" s="18"/>
      <c r="S15" s="19">
        <v>800000</v>
      </c>
    </row>
    <row r="16" spans="1:22" ht="12.95" customHeight="1" x14ac:dyDescent="0.25">
      <c r="A16" s="11" t="s">
        <v>384</v>
      </c>
      <c r="B16" s="12" t="s">
        <v>13</v>
      </c>
      <c r="C16" s="12"/>
      <c r="D16" s="11" t="s">
        <v>358</v>
      </c>
      <c r="E16" s="11" t="s">
        <v>385</v>
      </c>
      <c r="F16" s="11" t="s">
        <v>386</v>
      </c>
      <c r="G16" s="11" t="s">
        <v>1</v>
      </c>
      <c r="H16" s="11"/>
      <c r="I16" s="11" t="s">
        <v>345</v>
      </c>
      <c r="J16" s="12">
        <v>1</v>
      </c>
      <c r="K16" s="13"/>
      <c r="L16" s="14">
        <v>17745</v>
      </c>
      <c r="M16" s="15">
        <v>58</v>
      </c>
      <c r="N16" s="16"/>
      <c r="O16" s="16"/>
      <c r="P16" s="17">
        <v>14</v>
      </c>
      <c r="Q16" s="18"/>
      <c r="R16" s="18"/>
      <c r="S16" s="19">
        <v>1564296.5931412601</v>
      </c>
    </row>
    <row r="17" spans="1:19" ht="12.95" customHeight="1" x14ac:dyDescent="0.25">
      <c r="A17" s="11" t="s">
        <v>87</v>
      </c>
      <c r="B17" s="12" t="s">
        <v>13</v>
      </c>
      <c r="C17" s="12"/>
      <c r="D17" s="11" t="s">
        <v>360</v>
      </c>
      <c r="E17" s="11" t="s">
        <v>140</v>
      </c>
      <c r="F17" s="11" t="s">
        <v>36</v>
      </c>
      <c r="G17" s="11" t="s">
        <v>68</v>
      </c>
      <c r="H17" s="11"/>
      <c r="I17" s="11" t="s">
        <v>63</v>
      </c>
      <c r="J17" s="12">
        <v>4</v>
      </c>
      <c r="K17" s="13"/>
      <c r="L17" s="14">
        <v>23251</v>
      </c>
      <c r="M17" s="15">
        <v>43</v>
      </c>
      <c r="N17" s="16"/>
      <c r="O17" s="16"/>
      <c r="P17" s="17">
        <v>3</v>
      </c>
      <c r="Q17" s="18"/>
      <c r="R17" s="18"/>
      <c r="S17" s="19">
        <v>495000</v>
      </c>
    </row>
    <row r="18" spans="1:19" ht="12.95" customHeight="1" x14ac:dyDescent="0.25">
      <c r="A18" s="11" t="s">
        <v>263</v>
      </c>
      <c r="B18" s="12" t="s">
        <v>13</v>
      </c>
      <c r="C18" s="12"/>
      <c r="D18" s="11" t="s">
        <v>369</v>
      </c>
      <c r="E18" s="11" t="s">
        <v>211</v>
      </c>
      <c r="F18" s="11" t="s">
        <v>256</v>
      </c>
      <c r="G18" s="11" t="s">
        <v>68</v>
      </c>
      <c r="H18" s="11"/>
      <c r="I18" s="11" t="s">
        <v>345</v>
      </c>
      <c r="J18" s="12">
        <v>0</v>
      </c>
      <c r="K18" s="13"/>
      <c r="L18" s="14">
        <v>19181</v>
      </c>
      <c r="M18" s="15">
        <v>54</v>
      </c>
      <c r="N18" s="16"/>
      <c r="O18" s="16"/>
      <c r="P18" s="17">
        <v>7</v>
      </c>
      <c r="Q18" s="18"/>
      <c r="R18" s="18"/>
      <c r="S18" s="19">
        <v>970000</v>
      </c>
    </row>
    <row r="19" spans="1:19" ht="12.95" customHeight="1" x14ac:dyDescent="0.25">
      <c r="A19" s="11" t="s">
        <v>2</v>
      </c>
      <c r="B19" s="12" t="s">
        <v>13</v>
      </c>
      <c r="C19" s="12"/>
      <c r="D19" s="11" t="s">
        <v>373</v>
      </c>
      <c r="E19" s="11" t="s">
        <v>91</v>
      </c>
      <c r="F19" s="11" t="s">
        <v>3</v>
      </c>
      <c r="G19" s="11" t="s">
        <v>68</v>
      </c>
      <c r="H19" s="11"/>
      <c r="I19" s="11" t="s">
        <v>69</v>
      </c>
      <c r="J19" s="12">
        <v>4</v>
      </c>
      <c r="K19" s="13"/>
      <c r="L19" s="14">
        <v>18666</v>
      </c>
      <c r="M19" s="15">
        <v>55</v>
      </c>
      <c r="N19" s="16"/>
      <c r="O19" s="16"/>
      <c r="P19" s="17">
        <v>13</v>
      </c>
      <c r="Q19" s="18"/>
      <c r="R19" s="18"/>
      <c r="S19" s="19">
        <v>815167.59330948757</v>
      </c>
    </row>
    <row r="20" spans="1:19" ht="12.95" customHeight="1" x14ac:dyDescent="0.25">
      <c r="A20" s="11" t="s">
        <v>276</v>
      </c>
      <c r="B20" s="12" t="s">
        <v>13</v>
      </c>
      <c r="C20" s="12"/>
      <c r="D20" s="11" t="s">
        <v>371</v>
      </c>
      <c r="E20" s="11" t="s">
        <v>275</v>
      </c>
      <c r="F20" s="11" t="s">
        <v>23</v>
      </c>
      <c r="G20" s="11" t="s">
        <v>68</v>
      </c>
      <c r="H20" s="11"/>
      <c r="I20" s="11" t="s">
        <v>181</v>
      </c>
      <c r="J20" s="12">
        <v>7</v>
      </c>
      <c r="K20" s="13"/>
      <c r="L20" s="14">
        <v>21703</v>
      </c>
      <c r="M20" s="15">
        <v>47</v>
      </c>
      <c r="N20" s="16"/>
      <c r="O20" s="16"/>
      <c r="P20" s="17">
        <v>3</v>
      </c>
      <c r="Q20" s="18"/>
      <c r="R20" s="18"/>
      <c r="S20" s="19">
        <v>870000</v>
      </c>
    </row>
    <row r="21" spans="1:19" ht="12.95" customHeight="1" x14ac:dyDescent="0.25">
      <c r="A21" s="11" t="s">
        <v>262</v>
      </c>
      <c r="B21" s="12" t="s">
        <v>13</v>
      </c>
      <c r="C21" s="12"/>
      <c r="D21" s="11" t="s">
        <v>369</v>
      </c>
      <c r="E21" s="11" t="s">
        <v>209</v>
      </c>
      <c r="F21" s="11" t="s">
        <v>257</v>
      </c>
      <c r="G21" s="11" t="s">
        <v>68</v>
      </c>
      <c r="H21" s="11"/>
      <c r="I21" s="11" t="s">
        <v>345</v>
      </c>
      <c r="J21" s="12">
        <v>9</v>
      </c>
      <c r="K21" s="13"/>
      <c r="L21" s="14">
        <v>15027</v>
      </c>
      <c r="M21" s="15">
        <v>65</v>
      </c>
      <c r="N21" s="16"/>
      <c r="O21" s="16"/>
      <c r="P21" s="17">
        <v>5</v>
      </c>
      <c r="Q21" s="18"/>
      <c r="R21" s="18"/>
      <c r="S21" s="19">
        <v>1654812.2257939002</v>
      </c>
    </row>
    <row r="22" spans="1:19" ht="12.95" customHeight="1" x14ac:dyDescent="0.25">
      <c r="A22" s="11" t="s">
        <v>353</v>
      </c>
      <c r="B22" s="12" t="s">
        <v>13</v>
      </c>
      <c r="C22" s="12"/>
      <c r="D22" s="11" t="s">
        <v>371</v>
      </c>
      <c r="E22" s="11" t="s">
        <v>352</v>
      </c>
      <c r="F22" s="11" t="s">
        <v>354</v>
      </c>
      <c r="G22" s="11" t="s">
        <v>68</v>
      </c>
      <c r="H22" s="11"/>
      <c r="I22" s="11" t="s">
        <v>181</v>
      </c>
      <c r="J22" s="12">
        <v>5</v>
      </c>
      <c r="K22" s="13"/>
      <c r="L22" s="14">
        <v>14777</v>
      </c>
      <c r="M22" s="15">
        <v>66</v>
      </c>
      <c r="N22" s="16"/>
      <c r="O22" s="16"/>
      <c r="P22" s="17">
        <v>8</v>
      </c>
      <c r="Q22" s="18"/>
      <c r="R22" s="18"/>
      <c r="S22" s="19">
        <v>1479573.2868031226</v>
      </c>
    </row>
    <row r="23" spans="1:19" ht="12.95" customHeight="1" x14ac:dyDescent="0.25">
      <c r="A23" s="11" t="s">
        <v>24</v>
      </c>
      <c r="B23" s="12" t="s">
        <v>13</v>
      </c>
      <c r="C23" s="12"/>
      <c r="D23" s="11" t="s">
        <v>371</v>
      </c>
      <c r="E23" s="11" t="s">
        <v>22</v>
      </c>
      <c r="F23" s="11" t="s">
        <v>23</v>
      </c>
      <c r="G23" s="11" t="s">
        <v>68</v>
      </c>
      <c r="H23" s="11"/>
      <c r="I23" s="11" t="s">
        <v>63</v>
      </c>
      <c r="J23" s="12">
        <v>2</v>
      </c>
      <c r="K23" s="13"/>
      <c r="L23" s="14">
        <v>22183</v>
      </c>
      <c r="M23" s="15">
        <v>46</v>
      </c>
      <c r="N23" s="16"/>
      <c r="O23" s="16"/>
      <c r="P23" s="17">
        <v>7</v>
      </c>
      <c r="Q23" s="18"/>
      <c r="R23" s="18"/>
      <c r="S23" s="19">
        <v>510000</v>
      </c>
    </row>
    <row r="24" spans="1:19" ht="12.95" customHeight="1" x14ac:dyDescent="0.25">
      <c r="A24" s="11" t="s">
        <v>65</v>
      </c>
      <c r="B24" s="12" t="s">
        <v>12</v>
      </c>
      <c r="C24" s="12"/>
      <c r="D24" s="11" t="s">
        <v>373</v>
      </c>
      <c r="E24" s="11" t="s">
        <v>66</v>
      </c>
      <c r="F24" s="11" t="s">
        <v>67</v>
      </c>
      <c r="G24" s="11" t="s">
        <v>68</v>
      </c>
      <c r="H24" s="11"/>
      <c r="I24" s="11" t="s">
        <v>69</v>
      </c>
      <c r="J24" s="12">
        <v>1</v>
      </c>
      <c r="K24" s="13"/>
      <c r="L24" s="14">
        <v>21535</v>
      </c>
      <c r="M24" s="15">
        <v>47</v>
      </c>
      <c r="N24" s="16"/>
      <c r="O24" s="16"/>
      <c r="P24" s="17" t="s">
        <v>15</v>
      </c>
      <c r="Q24" s="18"/>
      <c r="R24" s="18"/>
      <c r="S24" s="19">
        <v>1500000</v>
      </c>
    </row>
    <row r="25" spans="1:19" ht="12.95" customHeight="1" x14ac:dyDescent="0.25">
      <c r="A25" s="11" t="s">
        <v>75</v>
      </c>
      <c r="B25" s="12" t="s">
        <v>12</v>
      </c>
      <c r="C25" s="12"/>
      <c r="D25" s="11" t="s">
        <v>371</v>
      </c>
      <c r="E25" s="11" t="s">
        <v>178</v>
      </c>
      <c r="F25" s="11" t="s">
        <v>94</v>
      </c>
      <c r="G25" s="11" t="s">
        <v>68</v>
      </c>
      <c r="H25" s="11"/>
      <c r="I25" s="11" t="s">
        <v>181</v>
      </c>
      <c r="J25" s="12">
        <v>4</v>
      </c>
      <c r="K25" s="13"/>
      <c r="L25" s="14">
        <v>18207</v>
      </c>
      <c r="M25" s="15">
        <v>57</v>
      </c>
      <c r="N25" s="16"/>
      <c r="O25" s="16"/>
      <c r="P25" s="17" t="s">
        <v>15</v>
      </c>
      <c r="Q25" s="18"/>
      <c r="R25" s="18"/>
      <c r="S25" s="19">
        <v>1500000</v>
      </c>
    </row>
    <row r="26" spans="1:19" ht="12.95" customHeight="1" x14ac:dyDescent="0.25">
      <c r="A26" s="11" t="s">
        <v>383</v>
      </c>
      <c r="B26" s="12" t="s">
        <v>13</v>
      </c>
      <c r="C26" s="12"/>
      <c r="D26" s="11" t="s">
        <v>369</v>
      </c>
      <c r="E26" s="11" t="s">
        <v>213</v>
      </c>
      <c r="F26" s="11" t="s">
        <v>155</v>
      </c>
      <c r="G26" s="11" t="s">
        <v>1</v>
      </c>
      <c r="H26" s="11"/>
      <c r="I26" s="11" t="s">
        <v>345</v>
      </c>
      <c r="J26" s="12">
        <v>5</v>
      </c>
      <c r="K26" s="13"/>
      <c r="L26" s="14">
        <v>17895</v>
      </c>
      <c r="M26" s="15">
        <v>57</v>
      </c>
      <c r="N26" s="16"/>
      <c r="O26" s="16"/>
      <c r="P26" s="17">
        <v>7</v>
      </c>
      <c r="Q26" s="18"/>
      <c r="R26" s="18"/>
      <c r="S26" s="19">
        <v>698680.10260015633</v>
      </c>
    </row>
    <row r="27" spans="1:19" ht="12.95" customHeight="1" x14ac:dyDescent="0.25">
      <c r="A27" s="11" t="s">
        <v>355</v>
      </c>
      <c r="B27" s="12" t="s">
        <v>13</v>
      </c>
      <c r="C27" s="12"/>
      <c r="D27" s="11" t="s">
        <v>371</v>
      </c>
      <c r="E27" s="11" t="s">
        <v>25</v>
      </c>
      <c r="F27" s="11" t="s">
        <v>17</v>
      </c>
      <c r="G27" s="11" t="s">
        <v>68</v>
      </c>
      <c r="H27" s="11"/>
      <c r="I27" s="11" t="s">
        <v>181</v>
      </c>
      <c r="J27" s="12">
        <v>9</v>
      </c>
      <c r="K27" s="13"/>
      <c r="L27" s="14">
        <v>18546</v>
      </c>
      <c r="M27" s="15">
        <v>56</v>
      </c>
      <c r="N27" s="16"/>
      <c r="O27" s="16"/>
      <c r="P27" s="17">
        <v>8</v>
      </c>
      <c r="Q27" s="18"/>
      <c r="R27" s="18"/>
      <c r="S27" s="19">
        <v>1243320.2304238926</v>
      </c>
    </row>
    <row r="28" spans="1:19" ht="12.95" customHeight="1" x14ac:dyDescent="0.25">
      <c r="A28" s="11" t="s">
        <v>32</v>
      </c>
      <c r="B28" s="12" t="s">
        <v>13</v>
      </c>
      <c r="C28" s="12"/>
      <c r="D28" s="11" t="s">
        <v>371</v>
      </c>
      <c r="E28" s="11" t="s">
        <v>31</v>
      </c>
      <c r="F28" s="11" t="s">
        <v>36</v>
      </c>
      <c r="G28" s="11" t="s">
        <v>68</v>
      </c>
      <c r="H28" s="11"/>
      <c r="I28" s="11" t="s">
        <v>63</v>
      </c>
      <c r="J28" s="12">
        <v>4</v>
      </c>
      <c r="K28" s="13"/>
      <c r="L28" s="14">
        <v>20688</v>
      </c>
      <c r="M28" s="15">
        <v>50</v>
      </c>
      <c r="N28" s="16"/>
      <c r="O28" s="16"/>
      <c r="P28" s="17">
        <v>8</v>
      </c>
      <c r="Q28" s="18"/>
      <c r="R28" s="18"/>
      <c r="S28" s="19">
        <v>990000</v>
      </c>
    </row>
    <row r="29" spans="1:19" ht="12.95" customHeight="1" x14ac:dyDescent="0.25">
      <c r="A29" s="11" t="s">
        <v>210</v>
      </c>
      <c r="B29" s="12" t="s">
        <v>12</v>
      </c>
      <c r="C29" s="12"/>
      <c r="D29" s="11" t="s">
        <v>369</v>
      </c>
      <c r="E29" s="11" t="s">
        <v>211</v>
      </c>
      <c r="F29" s="11" t="s">
        <v>74</v>
      </c>
      <c r="G29" s="11" t="s">
        <v>68</v>
      </c>
      <c r="H29" s="11"/>
      <c r="I29" s="11" t="s">
        <v>345</v>
      </c>
      <c r="J29" s="12">
        <v>0</v>
      </c>
      <c r="K29" s="13"/>
      <c r="L29" s="14">
        <v>22349</v>
      </c>
      <c r="M29" s="15">
        <v>45</v>
      </c>
      <c r="N29" s="16"/>
      <c r="O29" s="16"/>
      <c r="P29" s="17" t="s">
        <v>15</v>
      </c>
      <c r="Q29" s="18"/>
      <c r="R29" s="18"/>
      <c r="S29" s="19">
        <v>1500000</v>
      </c>
    </row>
    <row r="30" spans="1:19" ht="12.95" customHeight="1" x14ac:dyDescent="0.25">
      <c r="A30" s="11" t="s">
        <v>270</v>
      </c>
      <c r="B30" s="12" t="s">
        <v>13</v>
      </c>
      <c r="C30" s="12"/>
      <c r="D30" s="11" t="s">
        <v>371</v>
      </c>
      <c r="E30" s="11" t="s">
        <v>269</v>
      </c>
      <c r="F30" s="11" t="s">
        <v>187</v>
      </c>
      <c r="G30" s="11" t="s">
        <v>68</v>
      </c>
      <c r="H30" s="11"/>
      <c r="I30" s="11" t="s">
        <v>181</v>
      </c>
      <c r="J30" s="12">
        <v>2</v>
      </c>
      <c r="K30" s="13"/>
      <c r="L30" s="14">
        <v>19432</v>
      </c>
      <c r="M30" s="15">
        <v>53</v>
      </c>
      <c r="N30" s="16"/>
      <c r="O30" s="16"/>
      <c r="P30" s="17">
        <v>8</v>
      </c>
      <c r="Q30" s="18"/>
      <c r="R30" s="18"/>
      <c r="S30" s="19">
        <v>465000</v>
      </c>
    </row>
    <row r="31" spans="1:19" ht="12.95" customHeight="1" x14ac:dyDescent="0.25">
      <c r="A31" s="11" t="s">
        <v>194</v>
      </c>
      <c r="B31" s="12" t="s">
        <v>13</v>
      </c>
      <c r="C31" s="12"/>
      <c r="D31" s="11" t="s">
        <v>371</v>
      </c>
      <c r="E31" s="11" t="s">
        <v>193</v>
      </c>
      <c r="F31" s="11" t="s">
        <v>21</v>
      </c>
      <c r="G31" s="11" t="s">
        <v>68</v>
      </c>
      <c r="H31" s="11"/>
      <c r="I31" s="11" t="s">
        <v>181</v>
      </c>
      <c r="J31" s="12">
        <v>9</v>
      </c>
      <c r="K31" s="13"/>
      <c r="L31" s="14">
        <v>22716</v>
      </c>
      <c r="M31" s="15">
        <v>44</v>
      </c>
      <c r="N31" s="16"/>
      <c r="O31" s="16"/>
      <c r="P31" s="17">
        <v>8</v>
      </c>
      <c r="Q31" s="18"/>
      <c r="R31" s="18"/>
      <c r="S31" s="19">
        <v>515000</v>
      </c>
    </row>
    <row r="32" spans="1:19" ht="12.95" customHeight="1" x14ac:dyDescent="0.25">
      <c r="A32" s="11" t="s">
        <v>338</v>
      </c>
      <c r="B32" s="12" t="s">
        <v>13</v>
      </c>
      <c r="C32" s="12"/>
      <c r="D32" s="11" t="s">
        <v>360</v>
      </c>
      <c r="E32" s="11" t="s">
        <v>335</v>
      </c>
      <c r="F32" s="11" t="s">
        <v>27</v>
      </c>
      <c r="G32" s="11" t="s">
        <v>68</v>
      </c>
      <c r="H32" s="11"/>
      <c r="I32" s="11" t="s">
        <v>334</v>
      </c>
      <c r="J32" s="12">
        <v>8</v>
      </c>
      <c r="K32" s="13"/>
      <c r="L32" s="14">
        <v>16759</v>
      </c>
      <c r="M32" s="15">
        <v>61</v>
      </c>
      <c r="N32" s="16"/>
      <c r="O32" s="16"/>
      <c r="P32" s="17">
        <v>3</v>
      </c>
      <c r="Q32" s="18"/>
      <c r="R32" s="18"/>
      <c r="S32" s="19">
        <v>1045999.7145450428</v>
      </c>
    </row>
    <row r="33" spans="1:19" ht="12.95" customHeight="1" x14ac:dyDescent="0.25">
      <c r="A33" s="11" t="s">
        <v>310</v>
      </c>
      <c r="B33" s="12" t="s">
        <v>13</v>
      </c>
      <c r="C33" s="12"/>
      <c r="D33" s="11" t="s">
        <v>358</v>
      </c>
      <c r="E33" s="11" t="s">
        <v>252</v>
      </c>
      <c r="F33" s="11" t="s">
        <v>311</v>
      </c>
      <c r="G33" s="11" t="s">
        <v>68</v>
      </c>
      <c r="H33" s="11"/>
      <c r="I33" s="11" t="s">
        <v>345</v>
      </c>
      <c r="J33" s="12">
        <v>0</v>
      </c>
      <c r="K33" s="13"/>
      <c r="L33" s="14">
        <v>15516</v>
      </c>
      <c r="M33" s="15">
        <v>64</v>
      </c>
      <c r="N33" s="16"/>
      <c r="O33" s="16"/>
      <c r="P33" s="17">
        <v>7</v>
      </c>
      <c r="Q33" s="18"/>
      <c r="R33" s="18"/>
      <c r="S33" s="19">
        <v>1824498.5463960788</v>
      </c>
    </row>
    <row r="34" spans="1:19" ht="12.95" customHeight="1" x14ac:dyDescent="0.25">
      <c r="A34" s="11" t="s">
        <v>291</v>
      </c>
      <c r="B34" s="12" t="s">
        <v>13</v>
      </c>
      <c r="C34" s="12"/>
      <c r="D34" s="11" t="s">
        <v>368</v>
      </c>
      <c r="E34" s="11" t="s">
        <v>233</v>
      </c>
      <c r="F34" s="11" t="s">
        <v>288</v>
      </c>
      <c r="G34" s="11" t="s">
        <v>68</v>
      </c>
      <c r="H34" s="11"/>
      <c r="I34" s="11" t="s">
        <v>345</v>
      </c>
      <c r="J34" s="12">
        <v>7</v>
      </c>
      <c r="K34" s="13"/>
      <c r="L34" s="14">
        <v>15974</v>
      </c>
      <c r="M34" s="15">
        <v>63</v>
      </c>
      <c r="N34" s="16"/>
      <c r="O34" s="16"/>
      <c r="P34" s="17">
        <v>7</v>
      </c>
      <c r="Q34" s="18"/>
      <c r="R34" s="18"/>
      <c r="S34" s="19">
        <v>698680.10260015633</v>
      </c>
    </row>
    <row r="35" spans="1:19" ht="12.95" customHeight="1" x14ac:dyDescent="0.25">
      <c r="A35" s="11" t="s">
        <v>313</v>
      </c>
      <c r="B35" s="12" t="s">
        <v>13</v>
      </c>
      <c r="C35" s="12"/>
      <c r="D35" s="11" t="s">
        <v>358</v>
      </c>
      <c r="E35" s="11" t="s">
        <v>60</v>
      </c>
      <c r="F35" s="11" t="s">
        <v>312</v>
      </c>
      <c r="G35" s="11" t="s">
        <v>68</v>
      </c>
      <c r="H35" s="11"/>
      <c r="I35" s="11" t="s">
        <v>345</v>
      </c>
      <c r="J35" s="12">
        <v>2</v>
      </c>
      <c r="K35" s="13"/>
      <c r="L35" s="14">
        <v>16152</v>
      </c>
      <c r="M35" s="15">
        <v>62</v>
      </c>
      <c r="N35" s="16"/>
      <c r="O35" s="16"/>
      <c r="P35" s="17">
        <v>7</v>
      </c>
      <c r="Q35" s="18"/>
      <c r="R35" s="18"/>
      <c r="S35" s="19">
        <v>1189961.2662387688</v>
      </c>
    </row>
    <row r="36" spans="1:19" ht="12.95" customHeight="1" x14ac:dyDescent="0.25">
      <c r="A36" s="11" t="s">
        <v>331</v>
      </c>
      <c r="B36" s="12" t="s">
        <v>13</v>
      </c>
      <c r="C36" s="12"/>
      <c r="D36" s="11" t="s">
        <v>366</v>
      </c>
      <c r="E36" s="11" t="s">
        <v>218</v>
      </c>
      <c r="F36" s="11" t="s">
        <v>332</v>
      </c>
      <c r="G36" s="11" t="s">
        <v>68</v>
      </c>
      <c r="H36" s="11"/>
      <c r="I36" s="11" t="s">
        <v>330</v>
      </c>
      <c r="J36" s="12">
        <v>7</v>
      </c>
      <c r="K36" s="13"/>
      <c r="L36" s="14">
        <v>15280</v>
      </c>
      <c r="M36" s="15">
        <v>65</v>
      </c>
      <c r="N36" s="16"/>
      <c r="O36" s="16"/>
      <c r="P36" s="17">
        <v>5</v>
      </c>
      <c r="Q36" s="18"/>
      <c r="R36" s="18"/>
      <c r="S36" s="19">
        <v>1381666.523795116</v>
      </c>
    </row>
    <row r="37" spans="1:19" ht="12.95" customHeight="1" x14ac:dyDescent="0.25">
      <c r="A37" s="11" t="s">
        <v>115</v>
      </c>
      <c r="B37" s="12" t="s">
        <v>13</v>
      </c>
      <c r="C37" s="12"/>
      <c r="D37" s="11" t="s">
        <v>358</v>
      </c>
      <c r="E37" s="11" t="s">
        <v>49</v>
      </c>
      <c r="F37" s="11" t="s">
        <v>114</v>
      </c>
      <c r="G37" s="11" t="s">
        <v>68</v>
      </c>
      <c r="H37" s="11"/>
      <c r="I37" s="11" t="s">
        <v>63</v>
      </c>
      <c r="J37" s="12">
        <v>7</v>
      </c>
      <c r="K37" s="13"/>
      <c r="L37" s="14">
        <v>16851</v>
      </c>
      <c r="M37" s="15">
        <v>60</v>
      </c>
      <c r="N37" s="16"/>
      <c r="O37" s="16"/>
      <c r="P37" s="17">
        <v>13</v>
      </c>
      <c r="Q37" s="18"/>
      <c r="R37" s="18"/>
      <c r="S37" s="19">
        <v>389381.17019308137</v>
      </c>
    </row>
    <row r="38" spans="1:19" ht="12.95" customHeight="1" x14ac:dyDescent="0.25">
      <c r="A38" s="11" t="s">
        <v>109</v>
      </c>
      <c r="B38" s="12" t="s">
        <v>13</v>
      </c>
      <c r="C38" s="12"/>
      <c r="D38" s="11" t="s">
        <v>358</v>
      </c>
      <c r="E38" s="11" t="s">
        <v>104</v>
      </c>
      <c r="F38" s="11" t="s">
        <v>110</v>
      </c>
      <c r="G38" s="11" t="s">
        <v>68</v>
      </c>
      <c r="H38" s="11"/>
      <c r="I38" s="11" t="s">
        <v>63</v>
      </c>
      <c r="J38" s="12">
        <v>1</v>
      </c>
      <c r="K38" s="13"/>
      <c r="L38" s="14">
        <v>16213</v>
      </c>
      <c r="M38" s="15">
        <v>62</v>
      </c>
      <c r="N38" s="16"/>
      <c r="O38" s="16"/>
      <c r="P38" s="17">
        <v>7</v>
      </c>
      <c r="Q38" s="18"/>
      <c r="R38" s="18"/>
      <c r="S38" s="19">
        <v>921385.83286387462</v>
      </c>
    </row>
    <row r="39" spans="1:19" ht="12.95" customHeight="1" x14ac:dyDescent="0.25">
      <c r="A39" s="11" t="s">
        <v>206</v>
      </c>
      <c r="B39" s="12" t="s">
        <v>12</v>
      </c>
      <c r="C39" s="12"/>
      <c r="D39" s="11" t="s">
        <v>369</v>
      </c>
      <c r="E39" s="11" t="s">
        <v>351</v>
      </c>
      <c r="F39" s="11" t="s">
        <v>71</v>
      </c>
      <c r="G39" s="11" t="s">
        <v>68</v>
      </c>
      <c r="H39" s="11"/>
      <c r="I39" s="11" t="s">
        <v>345</v>
      </c>
      <c r="J39" s="12">
        <v>7</v>
      </c>
      <c r="K39" s="13"/>
      <c r="L39" s="14">
        <v>23491</v>
      </c>
      <c r="M39" s="15">
        <v>42</v>
      </c>
      <c r="N39" s="16"/>
      <c r="O39" s="16"/>
      <c r="P39" s="17" t="s">
        <v>15</v>
      </c>
      <c r="Q39" s="18"/>
      <c r="R39" s="18"/>
      <c r="S39" s="19">
        <v>1500000</v>
      </c>
    </row>
    <row r="40" spans="1:19" ht="12.95" customHeight="1" x14ac:dyDescent="0.25">
      <c r="A40" s="11" t="s">
        <v>198</v>
      </c>
      <c r="B40" s="12" t="s">
        <v>13</v>
      </c>
      <c r="C40" s="12"/>
      <c r="D40" s="11" t="s">
        <v>360</v>
      </c>
      <c r="E40" s="11" t="s">
        <v>197</v>
      </c>
      <c r="F40" s="11" t="s">
        <v>36</v>
      </c>
      <c r="G40" s="11" t="s">
        <v>68</v>
      </c>
      <c r="H40" s="11"/>
      <c r="I40" s="11" t="s">
        <v>63</v>
      </c>
      <c r="J40" s="12">
        <v>4</v>
      </c>
      <c r="K40" s="13"/>
      <c r="L40" s="14">
        <v>19509</v>
      </c>
      <c r="M40" s="15">
        <v>53</v>
      </c>
      <c r="N40" s="16"/>
      <c r="O40" s="16"/>
      <c r="P40" s="17">
        <v>7</v>
      </c>
      <c r="Q40" s="18"/>
      <c r="R40" s="18"/>
      <c r="S40" s="19">
        <v>800000</v>
      </c>
    </row>
    <row r="41" spans="1:19" ht="12.95" customHeight="1" x14ac:dyDescent="0.25">
      <c r="A41" s="11" t="s">
        <v>10</v>
      </c>
      <c r="B41" s="12" t="s">
        <v>13</v>
      </c>
      <c r="C41" s="12"/>
      <c r="D41" s="11" t="s">
        <v>373</v>
      </c>
      <c r="E41" s="11" t="s">
        <v>9</v>
      </c>
      <c r="F41" s="11" t="s">
        <v>108</v>
      </c>
      <c r="G41" s="11" t="s">
        <v>68</v>
      </c>
      <c r="H41" s="11"/>
      <c r="I41" s="11" t="s">
        <v>69</v>
      </c>
      <c r="J41" s="12">
        <v>1</v>
      </c>
      <c r="K41" s="13"/>
      <c r="L41" s="14">
        <v>15334</v>
      </c>
      <c r="M41" s="15">
        <v>64</v>
      </c>
      <c r="N41" s="16"/>
      <c r="O41" s="16"/>
      <c r="P41" s="17">
        <v>7</v>
      </c>
      <c r="Q41" s="18"/>
      <c r="R41" s="18"/>
      <c r="S41" s="19">
        <v>1259575.8282932504</v>
      </c>
    </row>
    <row r="42" spans="1:19" ht="12.95" customHeight="1" x14ac:dyDescent="0.25">
      <c r="A42" s="11" t="s">
        <v>392</v>
      </c>
      <c r="B42" s="12" t="s">
        <v>13</v>
      </c>
      <c r="C42" s="12"/>
      <c r="D42" s="11" t="s">
        <v>369</v>
      </c>
      <c r="E42" s="11" t="s">
        <v>208</v>
      </c>
      <c r="F42" s="11" t="s">
        <v>393</v>
      </c>
      <c r="G42" s="11" t="s">
        <v>1</v>
      </c>
      <c r="H42" s="11"/>
      <c r="I42" s="11" t="s">
        <v>345</v>
      </c>
      <c r="J42" s="12">
        <v>8</v>
      </c>
      <c r="K42" s="13"/>
      <c r="L42" s="14">
        <v>17215</v>
      </c>
      <c r="M42" s="15">
        <v>59</v>
      </c>
      <c r="N42" s="16"/>
      <c r="O42" s="16"/>
      <c r="P42" s="17">
        <v>7</v>
      </c>
      <c r="Q42" s="18"/>
      <c r="R42" s="18"/>
      <c r="S42" s="19">
        <v>821405.08400231658</v>
      </c>
    </row>
    <row r="43" spans="1:19" ht="12.95" customHeight="1" x14ac:dyDescent="0.25">
      <c r="A43" s="11" t="s">
        <v>238</v>
      </c>
      <c r="B43" s="12" t="s">
        <v>12</v>
      </c>
      <c r="C43" s="12"/>
      <c r="D43" s="11" t="s">
        <v>370</v>
      </c>
      <c r="E43" s="11" t="s">
        <v>239</v>
      </c>
      <c r="F43" s="11" t="s">
        <v>73</v>
      </c>
      <c r="G43" s="11" t="s">
        <v>68</v>
      </c>
      <c r="H43" s="11"/>
      <c r="I43" s="11" t="s">
        <v>345</v>
      </c>
      <c r="J43" s="12">
        <v>9</v>
      </c>
      <c r="K43" s="13"/>
      <c r="L43" s="14">
        <v>16334</v>
      </c>
      <c r="M43" s="15">
        <v>62</v>
      </c>
      <c r="N43" s="16"/>
      <c r="O43" s="16"/>
      <c r="P43" s="17" t="s">
        <v>15</v>
      </c>
      <c r="Q43" s="18"/>
      <c r="R43" s="18"/>
      <c r="S43" s="19">
        <v>450261.29234678036</v>
      </c>
    </row>
    <row r="44" spans="1:19" ht="12.95" customHeight="1" x14ac:dyDescent="0.25">
      <c r="A44" s="11" t="s">
        <v>243</v>
      </c>
      <c r="B44" s="12" t="s">
        <v>12</v>
      </c>
      <c r="C44" s="12"/>
      <c r="D44" s="11" t="s">
        <v>370</v>
      </c>
      <c r="E44" s="11" t="s">
        <v>242</v>
      </c>
      <c r="F44" s="11" t="s">
        <v>70</v>
      </c>
      <c r="G44" s="11" t="s">
        <v>68</v>
      </c>
      <c r="H44" s="11"/>
      <c r="I44" s="11" t="s">
        <v>345</v>
      </c>
      <c r="J44" s="12">
        <v>9</v>
      </c>
      <c r="K44" s="13"/>
      <c r="L44" s="14">
        <v>15674</v>
      </c>
      <c r="M44" s="15">
        <v>64</v>
      </c>
      <c r="N44" s="16"/>
      <c r="O44" s="16"/>
      <c r="P44" s="17" t="s">
        <v>15</v>
      </c>
      <c r="Q44" s="18"/>
      <c r="R44" s="18"/>
      <c r="S44" s="19">
        <v>735620.51219398668</v>
      </c>
    </row>
    <row r="45" spans="1:19" ht="12.95" customHeight="1" x14ac:dyDescent="0.25">
      <c r="A45" s="11" t="s">
        <v>131</v>
      </c>
      <c r="B45" s="12" t="s">
        <v>12</v>
      </c>
      <c r="C45" s="12"/>
      <c r="D45" s="11" t="s">
        <v>360</v>
      </c>
      <c r="E45" s="11" t="s">
        <v>130</v>
      </c>
      <c r="F45" s="11" t="s">
        <v>70</v>
      </c>
      <c r="G45" s="11" t="s">
        <v>68</v>
      </c>
      <c r="H45" s="11"/>
      <c r="I45" s="11" t="s">
        <v>63</v>
      </c>
      <c r="J45" s="12">
        <v>1</v>
      </c>
      <c r="K45" s="13"/>
      <c r="L45" s="14">
        <v>16486</v>
      </c>
      <c r="M45" s="15">
        <v>61</v>
      </c>
      <c r="N45" s="16"/>
      <c r="O45" s="16"/>
      <c r="P45" s="17" t="s">
        <v>15</v>
      </c>
      <c r="Q45" s="18"/>
      <c r="R45" s="18"/>
      <c r="S45" s="19">
        <v>2256797.969593971</v>
      </c>
    </row>
    <row r="46" spans="1:19" ht="12.95" customHeight="1" x14ac:dyDescent="0.25">
      <c r="A46" s="11" t="s">
        <v>84</v>
      </c>
      <c r="B46" s="12" t="s">
        <v>13</v>
      </c>
      <c r="C46" s="12"/>
      <c r="D46" s="11" t="s">
        <v>360</v>
      </c>
      <c r="E46" s="11" t="s">
        <v>134</v>
      </c>
      <c r="F46" s="11" t="s">
        <v>36</v>
      </c>
      <c r="G46" s="11" t="s">
        <v>68</v>
      </c>
      <c r="H46" s="11"/>
      <c r="I46" s="11" t="s">
        <v>63</v>
      </c>
      <c r="J46" s="12">
        <v>6</v>
      </c>
      <c r="K46" s="13"/>
      <c r="L46" s="14">
        <v>20505</v>
      </c>
      <c r="M46" s="15">
        <v>50</v>
      </c>
      <c r="N46" s="16"/>
      <c r="O46" s="16"/>
      <c r="P46" s="17">
        <v>13</v>
      </c>
      <c r="Q46" s="18"/>
      <c r="R46" s="18"/>
      <c r="S46" s="19">
        <v>455000</v>
      </c>
    </row>
    <row r="47" spans="1:19" ht="12.95" customHeight="1" x14ac:dyDescent="0.25">
      <c r="A47" s="11" t="s">
        <v>183</v>
      </c>
      <c r="B47" s="12" t="s">
        <v>12</v>
      </c>
      <c r="C47" s="12"/>
      <c r="D47" s="11" t="s">
        <v>371</v>
      </c>
      <c r="E47" s="11" t="s">
        <v>184</v>
      </c>
      <c r="F47" s="11" t="s">
        <v>67</v>
      </c>
      <c r="G47" s="11" t="s">
        <v>68</v>
      </c>
      <c r="H47" s="11"/>
      <c r="I47" s="11" t="s">
        <v>181</v>
      </c>
      <c r="J47" s="12">
        <v>5</v>
      </c>
      <c r="K47" s="13"/>
      <c r="L47" s="14">
        <v>20084</v>
      </c>
      <c r="M47" s="15">
        <v>51</v>
      </c>
      <c r="N47" s="16"/>
      <c r="O47" s="16"/>
      <c r="P47" s="17" t="s">
        <v>15</v>
      </c>
      <c r="Q47" s="18"/>
      <c r="R47" s="18"/>
      <c r="S47" s="19">
        <v>1500000</v>
      </c>
    </row>
    <row r="48" spans="1:19" ht="12.95" customHeight="1" x14ac:dyDescent="0.25">
      <c r="A48" s="11" t="s">
        <v>326</v>
      </c>
      <c r="B48" s="12" t="s">
        <v>12</v>
      </c>
      <c r="C48" s="12"/>
      <c r="D48" s="11" t="s">
        <v>372</v>
      </c>
      <c r="E48" s="11" t="s">
        <v>226</v>
      </c>
      <c r="F48" s="11" t="s">
        <v>327</v>
      </c>
      <c r="G48" s="11" t="s">
        <v>1</v>
      </c>
      <c r="H48" s="11"/>
      <c r="I48" s="11" t="s">
        <v>345</v>
      </c>
      <c r="J48" s="12">
        <v>7</v>
      </c>
      <c r="K48" s="13"/>
      <c r="L48" s="14">
        <v>20235</v>
      </c>
      <c r="M48" s="15">
        <v>51</v>
      </c>
      <c r="N48" s="16"/>
      <c r="O48" s="16"/>
      <c r="P48" s="17" t="s">
        <v>16</v>
      </c>
      <c r="Q48" s="18"/>
      <c r="R48" s="18"/>
      <c r="S48" s="19">
        <v>5000000</v>
      </c>
    </row>
    <row r="49" spans="1:19" ht="12.95" customHeight="1" x14ac:dyDescent="0.25">
      <c r="A49" s="11" t="s">
        <v>228</v>
      </c>
      <c r="B49" s="12" t="s">
        <v>12</v>
      </c>
      <c r="C49" s="12"/>
      <c r="D49" s="11" t="s">
        <v>372</v>
      </c>
      <c r="E49" s="11" t="s">
        <v>226</v>
      </c>
      <c r="F49" s="11" t="s">
        <v>73</v>
      </c>
      <c r="G49" s="11" t="s">
        <v>1</v>
      </c>
      <c r="H49" s="11"/>
      <c r="I49" s="11" t="s">
        <v>345</v>
      </c>
      <c r="J49" s="12">
        <v>7</v>
      </c>
      <c r="K49" s="13"/>
      <c r="L49" s="14">
        <v>22969</v>
      </c>
      <c r="M49" s="15">
        <v>44</v>
      </c>
      <c r="N49" s="16"/>
      <c r="O49" s="16"/>
      <c r="P49" s="17" t="s">
        <v>15</v>
      </c>
      <c r="Q49" s="18"/>
      <c r="R49" s="18"/>
      <c r="S49" s="19">
        <v>900000</v>
      </c>
    </row>
    <row r="50" spans="1:19" ht="12.95" customHeight="1" x14ac:dyDescent="0.25">
      <c r="A50" s="11" t="s">
        <v>207</v>
      </c>
      <c r="B50" s="12" t="s">
        <v>12</v>
      </c>
      <c r="C50" s="12"/>
      <c r="D50" s="11" t="s">
        <v>369</v>
      </c>
      <c r="E50" s="11" t="s">
        <v>351</v>
      </c>
      <c r="F50" s="11" t="s">
        <v>350</v>
      </c>
      <c r="G50" s="11" t="s">
        <v>68</v>
      </c>
      <c r="H50" s="11"/>
      <c r="I50" s="11" t="s">
        <v>345</v>
      </c>
      <c r="J50" s="12">
        <v>7</v>
      </c>
      <c r="K50" s="13"/>
      <c r="L50" s="14">
        <v>22311</v>
      </c>
      <c r="M50" s="15">
        <v>45</v>
      </c>
      <c r="N50" s="16"/>
      <c r="O50" s="16"/>
      <c r="P50" s="17" t="s">
        <v>15</v>
      </c>
      <c r="Q50" s="18"/>
      <c r="R50" s="18"/>
      <c r="S50" s="19">
        <v>1500000</v>
      </c>
    </row>
    <row r="51" spans="1:19" ht="12.95" customHeight="1" x14ac:dyDescent="0.25">
      <c r="A51" s="11" t="s">
        <v>112</v>
      </c>
      <c r="B51" s="12" t="s">
        <v>13</v>
      </c>
      <c r="C51" s="12"/>
      <c r="D51" s="11" t="s">
        <v>358</v>
      </c>
      <c r="E51" s="11" t="s">
        <v>104</v>
      </c>
      <c r="F51" s="11" t="s">
        <v>111</v>
      </c>
      <c r="G51" s="11" t="s">
        <v>68</v>
      </c>
      <c r="H51" s="11"/>
      <c r="I51" s="11" t="s">
        <v>63</v>
      </c>
      <c r="J51" s="12">
        <v>1</v>
      </c>
      <c r="K51" s="13"/>
      <c r="L51" s="14">
        <v>14929</v>
      </c>
      <c r="M51" s="15">
        <v>66</v>
      </c>
      <c r="N51" s="16"/>
      <c r="O51" s="16"/>
      <c r="P51" s="17">
        <v>5</v>
      </c>
      <c r="Q51" s="18"/>
      <c r="R51" s="18"/>
      <c r="S51" s="19">
        <v>1243979.8485659512</v>
      </c>
    </row>
    <row r="52" spans="1:19" ht="12.95" customHeight="1" x14ac:dyDescent="0.25">
      <c r="A52" s="11" t="s">
        <v>298</v>
      </c>
      <c r="B52" s="12" t="s">
        <v>13</v>
      </c>
      <c r="C52" s="12"/>
      <c r="D52" s="11" t="s">
        <v>370</v>
      </c>
      <c r="E52" s="11" t="s">
        <v>247</v>
      </c>
      <c r="F52" s="11" t="s">
        <v>34</v>
      </c>
      <c r="G52" s="11" t="s">
        <v>68</v>
      </c>
      <c r="H52" s="11"/>
      <c r="I52" s="11" t="s">
        <v>345</v>
      </c>
      <c r="J52" s="12">
        <v>2</v>
      </c>
      <c r="K52" s="13"/>
      <c r="L52" s="14">
        <v>16562</v>
      </c>
      <c r="M52" s="15">
        <v>61</v>
      </c>
      <c r="N52" s="16"/>
      <c r="O52" s="16"/>
      <c r="P52" s="17">
        <v>13</v>
      </c>
      <c r="Q52" s="18"/>
      <c r="R52" s="18"/>
      <c r="S52" s="19">
        <v>459670.03282536328</v>
      </c>
    </row>
    <row r="53" spans="1:19" ht="12.95" customHeight="1" x14ac:dyDescent="0.25">
      <c r="A53" s="11" t="s">
        <v>33</v>
      </c>
      <c r="B53" s="12" t="s">
        <v>13</v>
      </c>
      <c r="C53" s="12"/>
      <c r="D53" s="11" t="s">
        <v>371</v>
      </c>
      <c r="E53" s="11" t="s">
        <v>31</v>
      </c>
      <c r="F53" s="11" t="s">
        <v>35</v>
      </c>
      <c r="G53" s="11" t="s">
        <v>68</v>
      </c>
      <c r="H53" s="11"/>
      <c r="I53" s="11" t="s">
        <v>63</v>
      </c>
      <c r="J53" s="12">
        <v>4</v>
      </c>
      <c r="K53" s="13"/>
      <c r="L53" s="14">
        <v>15732</v>
      </c>
      <c r="M53" s="15">
        <v>63</v>
      </c>
      <c r="N53" s="16"/>
      <c r="O53" s="16"/>
      <c r="P53" s="17">
        <v>8</v>
      </c>
      <c r="Q53" s="18"/>
      <c r="R53" s="18"/>
      <c r="S53" s="19">
        <v>1347836.0252516584</v>
      </c>
    </row>
    <row r="54" spans="1:19" ht="12.95" customHeight="1" x14ac:dyDescent="0.25">
      <c r="A54" s="11" t="s">
        <v>85</v>
      </c>
      <c r="B54" s="12" t="s">
        <v>13</v>
      </c>
      <c r="C54" s="12"/>
      <c r="D54" s="11" t="s">
        <v>360</v>
      </c>
      <c r="E54" s="11" t="s">
        <v>134</v>
      </c>
      <c r="F54" s="11" t="s">
        <v>36</v>
      </c>
      <c r="G54" s="11" t="s">
        <v>68</v>
      </c>
      <c r="H54" s="11"/>
      <c r="I54" s="11" t="s">
        <v>63</v>
      </c>
      <c r="J54" s="12">
        <v>6</v>
      </c>
      <c r="K54" s="13"/>
      <c r="L54" s="14">
        <v>22417</v>
      </c>
      <c r="M54" s="15">
        <v>45</v>
      </c>
      <c r="N54" s="16"/>
      <c r="O54" s="16"/>
      <c r="P54" s="17">
        <v>3</v>
      </c>
      <c r="Q54" s="18"/>
      <c r="R54" s="18"/>
      <c r="S54" s="19">
        <v>525000</v>
      </c>
    </row>
    <row r="55" spans="1:19" ht="12.95" customHeight="1" x14ac:dyDescent="0.25">
      <c r="A55" s="11" t="s">
        <v>132</v>
      </c>
      <c r="B55" s="12" t="s">
        <v>12</v>
      </c>
      <c r="C55" s="12"/>
      <c r="D55" s="11" t="s">
        <v>360</v>
      </c>
      <c r="E55" s="11" t="s">
        <v>133</v>
      </c>
      <c r="F55" s="11" t="s">
        <v>70</v>
      </c>
      <c r="G55" s="11" t="s">
        <v>68</v>
      </c>
      <c r="H55" s="11"/>
      <c r="I55" s="11" t="s">
        <v>63</v>
      </c>
      <c r="J55" s="12">
        <v>7</v>
      </c>
      <c r="K55" s="13"/>
      <c r="L55" s="14">
        <v>17095</v>
      </c>
      <c r="M55" s="15">
        <v>60</v>
      </c>
      <c r="N55" s="16"/>
      <c r="O55" s="16"/>
      <c r="P55" s="17" t="s">
        <v>15</v>
      </c>
      <c r="Q55" s="18"/>
      <c r="R55" s="18"/>
      <c r="S55" s="19">
        <v>1747975.7170812623</v>
      </c>
    </row>
    <row r="56" spans="1:19" ht="12.95" customHeight="1" x14ac:dyDescent="0.25">
      <c r="A56" s="11" t="s">
        <v>86</v>
      </c>
      <c r="B56" s="12" t="s">
        <v>13</v>
      </c>
      <c r="C56" s="12"/>
      <c r="D56" s="11" t="s">
        <v>360</v>
      </c>
      <c r="E56" s="11" t="s">
        <v>139</v>
      </c>
      <c r="F56" s="11" t="s">
        <v>38</v>
      </c>
      <c r="G56" s="11" t="s">
        <v>68</v>
      </c>
      <c r="H56" s="11"/>
      <c r="I56" s="11" t="s">
        <v>63</v>
      </c>
      <c r="J56" s="12">
        <v>9</v>
      </c>
      <c r="K56" s="13"/>
      <c r="L56" s="14">
        <v>19709</v>
      </c>
      <c r="M56" s="15">
        <v>52</v>
      </c>
      <c r="N56" s="16"/>
      <c r="O56" s="16"/>
      <c r="P56" s="17">
        <v>8</v>
      </c>
      <c r="Q56" s="18"/>
      <c r="R56" s="18"/>
      <c r="S56" s="19">
        <v>470000</v>
      </c>
    </row>
    <row r="57" spans="1:19" ht="12.95" customHeight="1" x14ac:dyDescent="0.25">
      <c r="A57" s="11" t="s">
        <v>80</v>
      </c>
      <c r="B57" s="12" t="s">
        <v>13</v>
      </c>
      <c r="C57" s="12"/>
      <c r="D57" s="11" t="s">
        <v>371</v>
      </c>
      <c r="E57" s="11" t="s">
        <v>107</v>
      </c>
      <c r="F57" s="11" t="s">
        <v>81</v>
      </c>
      <c r="G57" s="11" t="s">
        <v>68</v>
      </c>
      <c r="H57" s="11"/>
      <c r="I57" s="11" t="s">
        <v>181</v>
      </c>
      <c r="J57" s="12">
        <v>1</v>
      </c>
      <c r="K57" s="13"/>
      <c r="L57" s="14">
        <v>17055</v>
      </c>
      <c r="M57" s="15">
        <v>60</v>
      </c>
      <c r="N57" s="16"/>
      <c r="O57" s="16"/>
      <c r="P57" s="17">
        <v>8</v>
      </c>
      <c r="Q57" s="18"/>
      <c r="R57" s="18"/>
      <c r="S57" s="19">
        <v>1727908.0402797351</v>
      </c>
    </row>
    <row r="58" spans="1:19" ht="12.95" customHeight="1" x14ac:dyDescent="0.25">
      <c r="A58" s="11" t="s">
        <v>147</v>
      </c>
      <c r="B58" s="12" t="s">
        <v>12</v>
      </c>
      <c r="C58" s="12"/>
      <c r="D58" s="11" t="s">
        <v>358</v>
      </c>
      <c r="E58" s="11" t="s">
        <v>148</v>
      </c>
      <c r="F58" s="11" t="s">
        <v>145</v>
      </c>
      <c r="G58" s="11" t="s">
        <v>68</v>
      </c>
      <c r="H58" s="11"/>
      <c r="I58" s="11" t="s">
        <v>63</v>
      </c>
      <c r="J58" s="12">
        <v>4</v>
      </c>
      <c r="K58" s="13"/>
      <c r="L58" s="14">
        <v>16392</v>
      </c>
      <c r="M58" s="15">
        <v>62</v>
      </c>
      <c r="N58" s="16"/>
      <c r="O58" s="16"/>
      <c r="P58" s="17" t="s">
        <v>15</v>
      </c>
      <c r="Q58" s="18"/>
      <c r="R58" s="18"/>
      <c r="S58" s="19">
        <v>761960.8180129322</v>
      </c>
    </row>
    <row r="59" spans="1:19" ht="12.95" customHeight="1" x14ac:dyDescent="0.25">
      <c r="A59" s="11" t="s">
        <v>144</v>
      </c>
      <c r="B59" s="12" t="s">
        <v>12</v>
      </c>
      <c r="C59" s="12"/>
      <c r="D59" s="11" t="s">
        <v>360</v>
      </c>
      <c r="E59" s="11" t="s">
        <v>143</v>
      </c>
      <c r="F59" s="11" t="s">
        <v>71</v>
      </c>
      <c r="G59" s="11" t="s">
        <v>68</v>
      </c>
      <c r="H59" s="11"/>
      <c r="I59" s="11" t="s">
        <v>63</v>
      </c>
      <c r="J59" s="12">
        <v>5</v>
      </c>
      <c r="K59" s="13"/>
      <c r="L59" s="14">
        <v>22340</v>
      </c>
      <c r="M59" s="15">
        <v>45</v>
      </c>
      <c r="N59" s="16"/>
      <c r="O59" s="16"/>
      <c r="P59" s="17" t="s">
        <v>15</v>
      </c>
      <c r="Q59" s="18"/>
      <c r="R59" s="18"/>
      <c r="S59" s="19">
        <v>1500000</v>
      </c>
    </row>
    <row r="60" spans="1:19" ht="12.95" customHeight="1" x14ac:dyDescent="0.25">
      <c r="A60" s="11" t="s">
        <v>88</v>
      </c>
      <c r="B60" s="12" t="s">
        <v>13</v>
      </c>
      <c r="C60" s="12"/>
      <c r="D60" s="11" t="s">
        <v>360</v>
      </c>
      <c r="E60" s="11" t="s">
        <v>140</v>
      </c>
      <c r="F60" s="11" t="s">
        <v>36</v>
      </c>
      <c r="G60" s="11" t="s">
        <v>68</v>
      </c>
      <c r="H60" s="11"/>
      <c r="I60" s="11" t="s">
        <v>63</v>
      </c>
      <c r="J60" s="12">
        <v>4</v>
      </c>
      <c r="K60" s="13"/>
      <c r="L60" s="14">
        <v>20234</v>
      </c>
      <c r="M60" s="15">
        <v>51</v>
      </c>
      <c r="N60" s="16"/>
      <c r="O60" s="16"/>
      <c r="P60" s="17">
        <v>3</v>
      </c>
      <c r="Q60" s="18"/>
      <c r="R60" s="18"/>
      <c r="S60" s="19">
        <v>460000</v>
      </c>
    </row>
    <row r="61" spans="1:19" ht="12.95" customHeight="1" x14ac:dyDescent="0.25">
      <c r="A61" s="11" t="s">
        <v>95</v>
      </c>
      <c r="B61" s="12" t="s">
        <v>12</v>
      </c>
      <c r="C61" s="12"/>
      <c r="D61" s="11" t="s">
        <v>373</v>
      </c>
      <c r="E61" s="11" t="s">
        <v>96</v>
      </c>
      <c r="F61" s="11" t="s">
        <v>70</v>
      </c>
      <c r="G61" s="11" t="s">
        <v>68</v>
      </c>
      <c r="H61" s="11"/>
      <c r="I61" s="11" t="s">
        <v>69</v>
      </c>
      <c r="J61" s="12">
        <v>4</v>
      </c>
      <c r="K61" s="13"/>
      <c r="L61" s="14">
        <v>17013</v>
      </c>
      <c r="M61" s="15">
        <v>60</v>
      </c>
      <c r="N61" s="16"/>
      <c r="O61" s="16"/>
      <c r="P61" s="17" t="s">
        <v>15</v>
      </c>
      <c r="Q61" s="18"/>
      <c r="R61" s="18"/>
      <c r="S61" s="19">
        <v>2485232.4918050235</v>
      </c>
    </row>
    <row r="62" spans="1:19" ht="12.95" customHeight="1" x14ac:dyDescent="0.25">
      <c r="A62" s="11" t="s">
        <v>191</v>
      </c>
      <c r="B62" s="12" t="s">
        <v>13</v>
      </c>
      <c r="C62" s="12"/>
      <c r="D62" s="11" t="s">
        <v>371</v>
      </c>
      <c r="E62" s="11" t="s">
        <v>190</v>
      </c>
      <c r="F62" s="11" t="s">
        <v>82</v>
      </c>
      <c r="G62" s="11" t="s">
        <v>68</v>
      </c>
      <c r="H62" s="11"/>
      <c r="I62" s="11" t="s">
        <v>181</v>
      </c>
      <c r="J62" s="12">
        <v>0</v>
      </c>
      <c r="K62" s="13"/>
      <c r="L62" s="14">
        <v>17778</v>
      </c>
      <c r="M62" s="15">
        <v>58</v>
      </c>
      <c r="N62" s="16"/>
      <c r="O62" s="16"/>
      <c r="P62" s="17">
        <v>14</v>
      </c>
      <c r="Q62" s="18"/>
      <c r="R62" s="18"/>
      <c r="S62" s="19">
        <v>488701.13541540032</v>
      </c>
    </row>
    <row r="63" spans="1:19" ht="12.95" customHeight="1" x14ac:dyDescent="0.25">
      <c r="A63" s="11" t="s">
        <v>227</v>
      </c>
      <c r="B63" s="12" t="s">
        <v>12</v>
      </c>
      <c r="C63" s="12"/>
      <c r="D63" s="11" t="s">
        <v>372</v>
      </c>
      <c r="E63" s="11" t="s">
        <v>226</v>
      </c>
      <c r="F63" s="11" t="s">
        <v>73</v>
      </c>
      <c r="G63" s="11" t="s">
        <v>68</v>
      </c>
      <c r="H63" s="11"/>
      <c r="I63" s="11" t="s">
        <v>345</v>
      </c>
      <c r="J63" s="12">
        <v>7</v>
      </c>
      <c r="K63" s="13"/>
      <c r="L63" s="14">
        <v>15706</v>
      </c>
      <c r="M63" s="15">
        <v>63</v>
      </c>
      <c r="N63" s="16"/>
      <c r="O63" s="16"/>
      <c r="P63" s="17" t="s">
        <v>15</v>
      </c>
      <c r="Q63" s="18"/>
      <c r="R63" s="18"/>
      <c r="S63" s="19">
        <v>536933.5019743616</v>
      </c>
    </row>
    <row r="64" spans="1:19" ht="12.95" customHeight="1" x14ac:dyDescent="0.25">
      <c r="A64" s="11" t="s">
        <v>117</v>
      </c>
      <c r="B64" s="12" t="s">
        <v>13</v>
      </c>
      <c r="C64" s="12"/>
      <c r="D64" s="11" t="s">
        <v>358</v>
      </c>
      <c r="E64" s="11" t="s">
        <v>53</v>
      </c>
      <c r="F64" s="11" t="s">
        <v>118</v>
      </c>
      <c r="G64" s="11" t="s">
        <v>68</v>
      </c>
      <c r="H64" s="11"/>
      <c r="I64" s="11" t="s">
        <v>63</v>
      </c>
      <c r="J64" s="12">
        <v>0</v>
      </c>
      <c r="K64" s="13"/>
      <c r="L64" s="14">
        <v>18873</v>
      </c>
      <c r="M64" s="15">
        <v>55</v>
      </c>
      <c r="N64" s="16"/>
      <c r="O64" s="16"/>
      <c r="P64" s="17">
        <v>7</v>
      </c>
      <c r="Q64" s="18"/>
      <c r="R64" s="18"/>
      <c r="S64" s="19">
        <v>2020743.4463592686</v>
      </c>
    </row>
    <row r="65" spans="1:19" ht="12.95" customHeight="1" x14ac:dyDescent="0.25">
      <c r="A65" s="11" t="s">
        <v>282</v>
      </c>
      <c r="B65" s="12" t="s">
        <v>13</v>
      </c>
      <c r="C65" s="12"/>
      <c r="D65" s="11" t="s">
        <v>359</v>
      </c>
      <c r="E65" s="11" t="s">
        <v>225</v>
      </c>
      <c r="F65" s="11" t="s">
        <v>264</v>
      </c>
      <c r="G65" s="11" t="s">
        <v>68</v>
      </c>
      <c r="H65" s="11"/>
      <c r="I65" s="11" t="s">
        <v>345</v>
      </c>
      <c r="J65" s="12">
        <v>4</v>
      </c>
      <c r="K65" s="13"/>
      <c r="L65" s="14">
        <v>16346</v>
      </c>
      <c r="M65" s="15">
        <v>62</v>
      </c>
      <c r="N65" s="16"/>
      <c r="O65" s="16"/>
      <c r="P65" s="17">
        <v>7</v>
      </c>
      <c r="Q65" s="18"/>
      <c r="R65" s="18"/>
      <c r="S65" s="19">
        <v>1849420.2714547042</v>
      </c>
    </row>
    <row r="66" spans="1:19" ht="12.95" customHeight="1" x14ac:dyDescent="0.25">
      <c r="A66" s="11" t="s">
        <v>279</v>
      </c>
      <c r="B66" s="12" t="s">
        <v>13</v>
      </c>
      <c r="C66" s="12"/>
      <c r="D66" s="11" t="s">
        <v>366</v>
      </c>
      <c r="E66" s="11" t="s">
        <v>218</v>
      </c>
      <c r="F66" s="11" t="s">
        <v>155</v>
      </c>
      <c r="G66" s="11" t="s">
        <v>1</v>
      </c>
      <c r="H66" s="11"/>
      <c r="I66" s="11" t="s">
        <v>345</v>
      </c>
      <c r="J66" s="12">
        <v>7</v>
      </c>
      <c r="K66" s="13"/>
      <c r="L66" s="14">
        <v>15546</v>
      </c>
      <c r="M66" s="15">
        <v>64</v>
      </c>
      <c r="N66" s="16"/>
      <c r="O66" s="16"/>
      <c r="P66" s="17">
        <v>14</v>
      </c>
      <c r="Q66" s="18"/>
      <c r="R66" s="18"/>
      <c r="S66" s="19">
        <v>819146.84890087217</v>
      </c>
    </row>
    <row r="67" spans="1:19" ht="12.95" customHeight="1" x14ac:dyDescent="0.25">
      <c r="A67" s="11" t="s">
        <v>324</v>
      </c>
      <c r="B67" s="12" t="s">
        <v>12</v>
      </c>
      <c r="C67" s="12"/>
      <c r="D67" s="11" t="s">
        <v>359</v>
      </c>
      <c r="E67" s="11" t="s">
        <v>281</v>
      </c>
      <c r="F67" s="11" t="s">
        <v>325</v>
      </c>
      <c r="G67" s="11" t="s">
        <v>68</v>
      </c>
      <c r="H67" s="11"/>
      <c r="I67" s="11" t="s">
        <v>345</v>
      </c>
      <c r="J67" s="12">
        <v>1</v>
      </c>
      <c r="K67" s="13"/>
      <c r="L67" s="14">
        <v>22690</v>
      </c>
      <c r="M67" s="15">
        <v>44</v>
      </c>
      <c r="N67" s="16"/>
      <c r="O67" s="16"/>
      <c r="P67" s="17" t="s">
        <v>16</v>
      </c>
      <c r="Q67" s="18"/>
      <c r="R67" s="18"/>
      <c r="S67" s="19">
        <v>350067</v>
      </c>
    </row>
    <row r="68" spans="1:19" ht="12.95" customHeight="1" x14ac:dyDescent="0.25">
      <c r="A68" s="11" t="s">
        <v>159</v>
      </c>
      <c r="B68" s="12" t="s">
        <v>13</v>
      </c>
      <c r="C68" s="12"/>
      <c r="D68" s="11" t="s">
        <v>371</v>
      </c>
      <c r="E68" s="11" t="s">
        <v>158</v>
      </c>
      <c r="F68" s="11" t="s">
        <v>83</v>
      </c>
      <c r="G68" s="11" t="s">
        <v>68</v>
      </c>
      <c r="H68" s="11"/>
      <c r="I68" s="11" t="s">
        <v>181</v>
      </c>
      <c r="J68" s="12">
        <v>5</v>
      </c>
      <c r="K68" s="13"/>
      <c r="L68" s="14">
        <v>16629</v>
      </c>
      <c r="M68" s="15">
        <v>61</v>
      </c>
      <c r="N68" s="16"/>
      <c r="O68" s="16"/>
      <c r="P68" s="17">
        <v>7</v>
      </c>
      <c r="Q68" s="18"/>
      <c r="R68" s="18"/>
      <c r="S68" s="19">
        <v>1705004.5927247617</v>
      </c>
    </row>
    <row r="69" spans="1:19" ht="12.95" customHeight="1" x14ac:dyDescent="0.25">
      <c r="A69" s="11" t="s">
        <v>141</v>
      </c>
      <c r="B69" s="12" t="s">
        <v>12</v>
      </c>
      <c r="C69" s="12"/>
      <c r="D69" s="11" t="s">
        <v>360</v>
      </c>
      <c r="E69" s="11" t="s">
        <v>142</v>
      </c>
      <c r="F69" s="11" t="s">
        <v>67</v>
      </c>
      <c r="G69" s="11" t="s">
        <v>68</v>
      </c>
      <c r="H69" s="11"/>
      <c r="I69" s="11" t="s">
        <v>63</v>
      </c>
      <c r="J69" s="12">
        <v>5</v>
      </c>
      <c r="K69" s="13"/>
      <c r="L69" s="14">
        <v>16942</v>
      </c>
      <c r="M69" s="15">
        <v>60</v>
      </c>
      <c r="N69" s="16"/>
      <c r="O69" s="16"/>
      <c r="P69" s="17" t="s">
        <v>15</v>
      </c>
      <c r="Q69" s="18"/>
      <c r="R69" s="18"/>
      <c r="S69" s="19">
        <v>1805640.3118942573</v>
      </c>
    </row>
    <row r="70" spans="1:19" ht="12.95" customHeight="1" x14ac:dyDescent="0.25">
      <c r="A70" s="11" t="s">
        <v>119</v>
      </c>
      <c r="B70" s="12" t="s">
        <v>13</v>
      </c>
      <c r="C70" s="12"/>
      <c r="D70" s="11" t="s">
        <v>358</v>
      </c>
      <c r="E70" s="11" t="s">
        <v>149</v>
      </c>
      <c r="F70" s="11" t="s">
        <v>55</v>
      </c>
      <c r="G70" s="11" t="s">
        <v>68</v>
      </c>
      <c r="H70" s="11"/>
      <c r="I70" s="11" t="s">
        <v>63</v>
      </c>
      <c r="J70" s="12">
        <v>3</v>
      </c>
      <c r="K70" s="13"/>
      <c r="L70" s="14">
        <v>15432</v>
      </c>
      <c r="M70" s="15">
        <v>64</v>
      </c>
      <c r="N70" s="16"/>
      <c r="O70" s="16"/>
      <c r="P70" s="17">
        <v>8</v>
      </c>
      <c r="Q70" s="18"/>
      <c r="R70" s="18"/>
      <c r="S70" s="19">
        <v>2200506.2960247952</v>
      </c>
    </row>
    <row r="71" spans="1:19" ht="12.95" customHeight="1" x14ac:dyDescent="0.25">
      <c r="A71" s="11" t="s">
        <v>308</v>
      </c>
      <c r="B71" s="12" t="s">
        <v>13</v>
      </c>
      <c r="C71" s="12"/>
      <c r="D71" s="11" t="s">
        <v>358</v>
      </c>
      <c r="E71" s="11" t="s">
        <v>307</v>
      </c>
      <c r="F71" s="11" t="s">
        <v>309</v>
      </c>
      <c r="G71" s="11" t="s">
        <v>68</v>
      </c>
      <c r="H71" s="11"/>
      <c r="I71" s="11" t="s">
        <v>345</v>
      </c>
      <c r="J71" s="12">
        <v>5</v>
      </c>
      <c r="K71" s="13"/>
      <c r="L71" s="14">
        <v>15130</v>
      </c>
      <c r="M71" s="15">
        <v>65</v>
      </c>
      <c r="N71" s="16"/>
      <c r="O71" s="16"/>
      <c r="P71" s="17">
        <v>5</v>
      </c>
      <c r="Q71" s="18"/>
      <c r="R71" s="18"/>
      <c r="S71" s="19">
        <v>1845417.5469449677</v>
      </c>
    </row>
    <row r="72" spans="1:19" ht="12.95" customHeight="1" x14ac:dyDescent="0.25">
      <c r="A72" s="11" t="s">
        <v>347</v>
      </c>
      <c r="B72" s="12" t="s">
        <v>12</v>
      </c>
      <c r="C72" s="12"/>
      <c r="D72" s="11" t="s">
        <v>369</v>
      </c>
      <c r="E72" s="11" t="s">
        <v>348</v>
      </c>
      <c r="F72" s="11" t="s">
        <v>70</v>
      </c>
      <c r="G72" s="11" t="s">
        <v>68</v>
      </c>
      <c r="H72" s="11"/>
      <c r="I72" s="11" t="s">
        <v>345</v>
      </c>
      <c r="J72" s="12">
        <v>5</v>
      </c>
      <c r="K72" s="13"/>
      <c r="L72" s="14">
        <v>19603</v>
      </c>
      <c r="M72" s="15">
        <v>53</v>
      </c>
      <c r="N72" s="16"/>
      <c r="O72" s="16"/>
      <c r="P72" s="17" t="s">
        <v>15</v>
      </c>
      <c r="Q72" s="18"/>
      <c r="R72" s="18"/>
      <c r="S72" s="19">
        <v>1400000</v>
      </c>
    </row>
    <row r="73" spans="1:19" ht="12.95" customHeight="1" x14ac:dyDescent="0.25">
      <c r="A73" s="11" t="s">
        <v>222</v>
      </c>
      <c r="B73" s="12" t="s">
        <v>12</v>
      </c>
      <c r="C73" s="12"/>
      <c r="D73" s="11" t="s">
        <v>367</v>
      </c>
      <c r="E73" s="11" t="s">
        <v>64</v>
      </c>
      <c r="F73" s="11" t="s">
        <v>71</v>
      </c>
      <c r="G73" s="11" t="s">
        <v>68</v>
      </c>
      <c r="H73" s="11"/>
      <c r="I73" s="11" t="s">
        <v>345</v>
      </c>
      <c r="J73" s="12">
        <v>8</v>
      </c>
      <c r="K73" s="13"/>
      <c r="L73" s="14">
        <v>19177</v>
      </c>
      <c r="M73" s="15">
        <v>54</v>
      </c>
      <c r="N73" s="16"/>
      <c r="O73" s="16"/>
      <c r="P73" s="17" t="s">
        <v>15</v>
      </c>
      <c r="Q73" s="18"/>
      <c r="R73" s="18"/>
      <c r="S73" s="19">
        <v>1500000</v>
      </c>
    </row>
    <row r="74" spans="1:19" ht="12.95" customHeight="1" x14ac:dyDescent="0.25">
      <c r="A74" s="11" t="s">
        <v>234</v>
      </c>
      <c r="B74" s="12" t="s">
        <v>12</v>
      </c>
      <c r="C74" s="12"/>
      <c r="D74" s="11" t="s">
        <v>373</v>
      </c>
      <c r="E74" s="11" t="s">
        <v>72</v>
      </c>
      <c r="F74" s="11" t="s">
        <v>70</v>
      </c>
      <c r="G74" s="11" t="s">
        <v>68</v>
      </c>
      <c r="H74" s="11"/>
      <c r="I74" s="11" t="s">
        <v>345</v>
      </c>
      <c r="J74" s="12">
        <v>4</v>
      </c>
      <c r="K74" s="13"/>
      <c r="L74" s="14">
        <v>16498</v>
      </c>
      <c r="M74" s="15">
        <v>61</v>
      </c>
      <c r="N74" s="16"/>
      <c r="O74" s="16"/>
      <c r="P74" s="17" t="s">
        <v>15</v>
      </c>
      <c r="Q74" s="18"/>
      <c r="R74" s="18"/>
      <c r="S74" s="19">
        <v>275542.96620789665</v>
      </c>
    </row>
    <row r="75" spans="1:19" ht="12.95" customHeight="1" x14ac:dyDescent="0.25">
      <c r="A75" s="11" t="s">
        <v>156</v>
      </c>
      <c r="B75" s="12" t="s">
        <v>13</v>
      </c>
      <c r="C75" s="12"/>
      <c r="D75" s="11" t="s">
        <v>371</v>
      </c>
      <c r="E75" s="11" t="s">
        <v>182</v>
      </c>
      <c r="F75" s="11" t="s">
        <v>23</v>
      </c>
      <c r="G75" s="11" t="s">
        <v>68</v>
      </c>
      <c r="H75" s="11"/>
      <c r="I75" s="11" t="s">
        <v>181</v>
      </c>
      <c r="J75" s="12">
        <v>9</v>
      </c>
      <c r="K75" s="13"/>
      <c r="L75" s="14">
        <v>23391</v>
      </c>
      <c r="M75" s="15">
        <v>42</v>
      </c>
      <c r="N75" s="16"/>
      <c r="O75" s="16"/>
      <c r="P75" s="17">
        <v>3</v>
      </c>
      <c r="Q75" s="18"/>
      <c r="R75" s="18"/>
      <c r="S75" s="19">
        <v>930000</v>
      </c>
    </row>
    <row r="76" spans="1:19" ht="12.95" customHeight="1" x14ac:dyDescent="0.25">
      <c r="A76" s="11" t="s">
        <v>59</v>
      </c>
      <c r="B76" s="12" t="s">
        <v>13</v>
      </c>
      <c r="C76" s="12"/>
      <c r="D76" s="11" t="s">
        <v>358</v>
      </c>
      <c r="E76" s="11" t="s">
        <v>57</v>
      </c>
      <c r="F76" s="11" t="s">
        <v>58</v>
      </c>
      <c r="G76" s="11" t="s">
        <v>68</v>
      </c>
      <c r="H76" s="11"/>
      <c r="I76" s="11" t="s">
        <v>69</v>
      </c>
      <c r="J76" s="12">
        <v>5</v>
      </c>
      <c r="K76" s="13"/>
      <c r="L76" s="14">
        <v>16026</v>
      </c>
      <c r="M76" s="15">
        <v>63</v>
      </c>
      <c r="N76" s="16"/>
      <c r="O76" s="16"/>
      <c r="P76" s="17">
        <v>7</v>
      </c>
      <c r="Q76" s="18"/>
      <c r="R76" s="18"/>
      <c r="S76" s="19">
        <v>378422.64988228405</v>
      </c>
    </row>
    <row r="77" spans="1:19" ht="12.95" customHeight="1" x14ac:dyDescent="0.25">
      <c r="A77" s="11" t="s">
        <v>277</v>
      </c>
      <c r="B77" s="12" t="s">
        <v>13</v>
      </c>
      <c r="C77" s="12"/>
      <c r="D77" s="11" t="s">
        <v>371</v>
      </c>
      <c r="E77" s="11" t="s">
        <v>275</v>
      </c>
      <c r="F77" s="11" t="s">
        <v>29</v>
      </c>
      <c r="G77" s="11" t="s">
        <v>68</v>
      </c>
      <c r="H77" s="11"/>
      <c r="I77" s="11" t="s">
        <v>181</v>
      </c>
      <c r="J77" s="12">
        <v>7</v>
      </c>
      <c r="K77" s="13"/>
      <c r="L77" s="14">
        <v>20798</v>
      </c>
      <c r="M77" s="15">
        <v>49</v>
      </c>
      <c r="N77" s="16"/>
      <c r="O77" s="16"/>
      <c r="P77" s="17">
        <v>8</v>
      </c>
      <c r="Q77" s="18"/>
      <c r="R77" s="18"/>
      <c r="S77" s="19">
        <v>950000</v>
      </c>
    </row>
    <row r="78" spans="1:19" ht="12.95" customHeight="1" x14ac:dyDescent="0.25">
      <c r="A78" s="11" t="s">
        <v>336</v>
      </c>
      <c r="B78" s="12" t="s">
        <v>13</v>
      </c>
      <c r="C78" s="12"/>
      <c r="D78" s="11" t="s">
        <v>371</v>
      </c>
      <c r="E78" s="11" t="s">
        <v>337</v>
      </c>
      <c r="F78" s="11" t="s">
        <v>179</v>
      </c>
      <c r="G78" s="11" t="s">
        <v>68</v>
      </c>
      <c r="H78" s="11"/>
      <c r="I78" s="11" t="s">
        <v>334</v>
      </c>
      <c r="J78" s="12">
        <v>3</v>
      </c>
      <c r="K78" s="13"/>
      <c r="L78" s="14">
        <v>15537</v>
      </c>
      <c r="M78" s="15">
        <v>64</v>
      </c>
      <c r="N78" s="16"/>
      <c r="O78" s="16"/>
      <c r="P78" s="17">
        <v>3</v>
      </c>
      <c r="Q78" s="18"/>
      <c r="R78" s="18"/>
      <c r="S78" s="19">
        <v>2513457.3289699107</v>
      </c>
    </row>
    <row r="79" spans="1:19" ht="12.95" customHeight="1" x14ac:dyDescent="0.25">
      <c r="A79" s="11" t="s">
        <v>214</v>
      </c>
      <c r="B79" s="12" t="s">
        <v>12</v>
      </c>
      <c r="C79" s="12"/>
      <c r="D79" s="11" t="s">
        <v>369</v>
      </c>
      <c r="E79" s="11" t="s">
        <v>213</v>
      </c>
      <c r="F79" s="11" t="s">
        <v>74</v>
      </c>
      <c r="G79" s="11" t="s">
        <v>68</v>
      </c>
      <c r="H79" s="11"/>
      <c r="I79" s="11" t="s">
        <v>345</v>
      </c>
      <c r="J79" s="12">
        <v>5</v>
      </c>
      <c r="K79" s="13"/>
      <c r="L79" s="14">
        <v>15924</v>
      </c>
      <c r="M79" s="15">
        <v>63</v>
      </c>
      <c r="N79" s="16"/>
      <c r="O79" s="16"/>
      <c r="P79" s="17" t="s">
        <v>15</v>
      </c>
      <c r="Q79" s="18"/>
      <c r="R79" s="18"/>
      <c r="S79" s="19">
        <v>1824498.5463960788</v>
      </c>
    </row>
    <row r="80" spans="1:19" ht="12.95" customHeight="1" x14ac:dyDescent="0.25">
      <c r="A80" s="11" t="s">
        <v>278</v>
      </c>
      <c r="B80" s="12" t="s">
        <v>13</v>
      </c>
      <c r="C80" s="12"/>
      <c r="D80" s="11" t="s">
        <v>371</v>
      </c>
      <c r="E80" s="11" t="s">
        <v>275</v>
      </c>
      <c r="F80" s="11" t="s">
        <v>23</v>
      </c>
      <c r="G80" s="11" t="s">
        <v>68</v>
      </c>
      <c r="H80" s="11"/>
      <c r="I80" s="11" t="s">
        <v>181</v>
      </c>
      <c r="J80" s="12">
        <v>7</v>
      </c>
      <c r="K80" s="13"/>
      <c r="L80" s="14">
        <v>20806</v>
      </c>
      <c r="M80" s="15">
        <v>49</v>
      </c>
      <c r="N80" s="16"/>
      <c r="O80" s="16"/>
      <c r="P80" s="17">
        <v>14</v>
      </c>
      <c r="Q80" s="18"/>
      <c r="R80" s="18"/>
      <c r="S80" s="19">
        <v>810000</v>
      </c>
    </row>
    <row r="81" spans="1:19" ht="12.95" customHeight="1" x14ac:dyDescent="0.25">
      <c r="A81" s="11" t="s">
        <v>205</v>
      </c>
      <c r="B81" s="12" t="s">
        <v>13</v>
      </c>
      <c r="C81" s="12"/>
      <c r="D81" s="11" t="s">
        <v>371</v>
      </c>
      <c r="E81" s="11" t="s">
        <v>184</v>
      </c>
      <c r="F81" s="11" t="s">
        <v>179</v>
      </c>
      <c r="G81" s="11" t="s">
        <v>68</v>
      </c>
      <c r="H81" s="11"/>
      <c r="I81" s="11" t="s">
        <v>181</v>
      </c>
      <c r="J81" s="12">
        <v>5</v>
      </c>
      <c r="K81" s="13"/>
      <c r="L81" s="14">
        <v>15654</v>
      </c>
      <c r="M81" s="15">
        <v>64</v>
      </c>
      <c r="N81" s="16"/>
      <c r="O81" s="16"/>
      <c r="P81" s="17">
        <v>3</v>
      </c>
      <c r="Q81" s="18"/>
      <c r="R81" s="18"/>
      <c r="S81" s="19">
        <v>816737.21889700682</v>
      </c>
    </row>
    <row r="82" spans="1:19" ht="12.95" customHeight="1" x14ac:dyDescent="0.25">
      <c r="A82" s="11" t="s">
        <v>196</v>
      </c>
      <c r="B82" s="12" t="s">
        <v>13</v>
      </c>
      <c r="C82" s="12"/>
      <c r="D82" s="11" t="s">
        <v>371</v>
      </c>
      <c r="E82" s="11" t="s">
        <v>20</v>
      </c>
      <c r="F82" s="11" t="s">
        <v>21</v>
      </c>
      <c r="G82" s="11" t="s">
        <v>68</v>
      </c>
      <c r="H82" s="11"/>
      <c r="I82" s="11" t="s">
        <v>181</v>
      </c>
      <c r="J82" s="12">
        <v>1</v>
      </c>
      <c r="K82" s="13"/>
      <c r="L82" s="14">
        <v>20481</v>
      </c>
      <c r="M82" s="15">
        <v>50</v>
      </c>
      <c r="N82" s="16"/>
      <c r="O82" s="16"/>
      <c r="P82" s="17">
        <v>13</v>
      </c>
      <c r="Q82" s="18"/>
      <c r="R82" s="18"/>
      <c r="S82" s="19">
        <v>830000</v>
      </c>
    </row>
    <row r="83" spans="1:19" ht="12.95" customHeight="1" x14ac:dyDescent="0.25">
      <c r="A83" s="11" t="s">
        <v>342</v>
      </c>
      <c r="B83" s="12" t="s">
        <v>13</v>
      </c>
      <c r="C83" s="12"/>
      <c r="D83" s="11" t="s">
        <v>358</v>
      </c>
      <c r="E83" s="11" t="s">
        <v>283</v>
      </c>
      <c r="F83" s="11" t="s">
        <v>343</v>
      </c>
      <c r="G83" s="11" t="s">
        <v>68</v>
      </c>
      <c r="H83" s="11"/>
      <c r="I83" s="11" t="s">
        <v>374</v>
      </c>
      <c r="J83" s="12">
        <v>7</v>
      </c>
      <c r="K83" s="13"/>
      <c r="L83" s="14">
        <v>16339</v>
      </c>
      <c r="M83" s="15">
        <v>62</v>
      </c>
      <c r="N83" s="16"/>
      <c r="O83" s="16"/>
      <c r="P83" s="17">
        <v>7</v>
      </c>
      <c r="Q83" s="18"/>
      <c r="R83" s="18"/>
      <c r="S83" s="19">
        <v>2464974.1197836478</v>
      </c>
    </row>
    <row r="84" spans="1:19" ht="12.95" customHeight="1" x14ac:dyDescent="0.25">
      <c r="A84" s="11" t="s">
        <v>299</v>
      </c>
      <c r="B84" s="12" t="s">
        <v>12</v>
      </c>
      <c r="C84" s="12"/>
      <c r="D84" s="11" t="s">
        <v>370</v>
      </c>
      <c r="E84" s="11" t="s">
        <v>247</v>
      </c>
      <c r="F84" s="11" t="s">
        <v>293</v>
      </c>
      <c r="G84" s="11" t="s">
        <v>68</v>
      </c>
      <c r="H84" s="11"/>
      <c r="I84" s="11" t="s">
        <v>345</v>
      </c>
      <c r="J84" s="12">
        <v>2</v>
      </c>
      <c r="K84" s="13"/>
      <c r="L84" s="14">
        <v>14931</v>
      </c>
      <c r="M84" s="15">
        <v>66</v>
      </c>
      <c r="N84" s="16"/>
      <c r="O84" s="16"/>
      <c r="P84" s="17">
        <v>5</v>
      </c>
      <c r="Q84" s="18"/>
      <c r="R84" s="18"/>
      <c r="S84" s="19">
        <v>894307.19225701166</v>
      </c>
    </row>
    <row r="85" spans="1:19" ht="12.95" customHeight="1" x14ac:dyDescent="0.25">
      <c r="A85" s="11" t="s">
        <v>124</v>
      </c>
      <c r="B85" s="12" t="s">
        <v>12</v>
      </c>
      <c r="C85" s="12"/>
      <c r="D85" s="11" t="s">
        <v>357</v>
      </c>
      <c r="E85" s="11" t="s">
        <v>125</v>
      </c>
      <c r="F85" s="11" t="s">
        <v>126</v>
      </c>
      <c r="G85" s="11" t="s">
        <v>68</v>
      </c>
      <c r="H85" s="11"/>
      <c r="I85" s="11" t="s">
        <v>63</v>
      </c>
      <c r="J85" s="12">
        <v>4</v>
      </c>
      <c r="K85" s="13"/>
      <c r="L85" s="14">
        <v>22737</v>
      </c>
      <c r="M85" s="15">
        <v>44</v>
      </c>
      <c r="N85" s="16"/>
      <c r="O85" s="16"/>
      <c r="P85" s="17" t="s">
        <v>15</v>
      </c>
      <c r="Q85" s="18"/>
      <c r="R85" s="18"/>
      <c r="S85" s="19">
        <v>1500000</v>
      </c>
    </row>
    <row r="86" spans="1:19" ht="12.95" customHeight="1" x14ac:dyDescent="0.25">
      <c r="A86" s="11" t="s">
        <v>102</v>
      </c>
      <c r="B86" s="12" t="s">
        <v>12</v>
      </c>
      <c r="C86" s="12"/>
      <c r="D86" s="11" t="s">
        <v>373</v>
      </c>
      <c r="E86" s="11" t="s">
        <v>103</v>
      </c>
      <c r="F86" s="11" t="s">
        <v>71</v>
      </c>
      <c r="G86" s="11" t="s">
        <v>68</v>
      </c>
      <c r="H86" s="11"/>
      <c r="I86" s="11" t="s">
        <v>69</v>
      </c>
      <c r="J86" s="12">
        <v>7</v>
      </c>
      <c r="K86" s="13"/>
      <c r="L86" s="14">
        <v>24402</v>
      </c>
      <c r="M86" s="15">
        <v>40</v>
      </c>
      <c r="N86" s="16"/>
      <c r="O86" s="16"/>
      <c r="P86" s="17" t="s">
        <v>15</v>
      </c>
      <c r="Q86" s="18"/>
      <c r="R86" s="18"/>
      <c r="S86" s="19">
        <v>1500000</v>
      </c>
    </row>
    <row r="87" spans="1:19" ht="12.95" customHeight="1" x14ac:dyDescent="0.25">
      <c r="A87" s="11" t="s">
        <v>93</v>
      </c>
      <c r="B87" s="12" t="s">
        <v>12</v>
      </c>
      <c r="C87" s="12"/>
      <c r="D87" s="11" t="s">
        <v>373</v>
      </c>
      <c r="E87" s="11" t="s">
        <v>92</v>
      </c>
      <c r="F87" s="11" t="s">
        <v>70</v>
      </c>
      <c r="G87" s="11" t="s">
        <v>68</v>
      </c>
      <c r="H87" s="11"/>
      <c r="I87" s="11" t="s">
        <v>69</v>
      </c>
      <c r="J87" s="12">
        <v>8</v>
      </c>
      <c r="K87" s="13"/>
      <c r="L87" s="14">
        <v>17451</v>
      </c>
      <c r="M87" s="15">
        <v>59</v>
      </c>
      <c r="N87" s="16"/>
      <c r="O87" s="16"/>
      <c r="P87" s="17" t="s">
        <v>15</v>
      </c>
      <c r="Q87" s="18"/>
      <c r="R87" s="18"/>
      <c r="S87" s="19">
        <v>1805640.3118942573</v>
      </c>
    </row>
    <row r="88" spans="1:19" ht="12.95" customHeight="1" x14ac:dyDescent="0.25">
      <c r="A88" s="11" t="s">
        <v>162</v>
      </c>
      <c r="B88" s="12" t="s">
        <v>13</v>
      </c>
      <c r="C88" s="12"/>
      <c r="D88" s="11" t="s">
        <v>371</v>
      </c>
      <c r="E88" s="11" t="s">
        <v>160</v>
      </c>
      <c r="F88" s="11" t="s">
        <v>179</v>
      </c>
      <c r="G88" s="11" t="s">
        <v>68</v>
      </c>
      <c r="H88" s="11"/>
      <c r="I88" s="11" t="s">
        <v>181</v>
      </c>
      <c r="J88" s="12">
        <v>6</v>
      </c>
      <c r="K88" s="13"/>
      <c r="L88" s="14">
        <v>16771</v>
      </c>
      <c r="M88" s="15">
        <v>61</v>
      </c>
      <c r="N88" s="16"/>
      <c r="O88" s="16"/>
      <c r="P88" s="17">
        <v>3</v>
      </c>
      <c r="Q88" s="18"/>
      <c r="R88" s="18"/>
      <c r="S88" s="19">
        <v>1423243.9794789208</v>
      </c>
    </row>
    <row r="89" spans="1:19" ht="12.95" customHeight="1" x14ac:dyDescent="0.25">
      <c r="A89" s="11" t="s">
        <v>100</v>
      </c>
      <c r="B89" s="12" t="s">
        <v>12</v>
      </c>
      <c r="C89" s="12"/>
      <c r="D89" s="11" t="s">
        <v>373</v>
      </c>
      <c r="E89" s="11" t="s">
        <v>101</v>
      </c>
      <c r="F89" s="11" t="s">
        <v>67</v>
      </c>
      <c r="G89" s="11" t="s">
        <v>68</v>
      </c>
      <c r="H89" s="11"/>
      <c r="I89" s="11" t="s">
        <v>69</v>
      </c>
      <c r="J89" s="12">
        <v>4</v>
      </c>
      <c r="K89" s="13"/>
      <c r="L89" s="14">
        <v>23734</v>
      </c>
      <c r="M89" s="15">
        <v>41</v>
      </c>
      <c r="N89" s="16"/>
      <c r="O89" s="16"/>
      <c r="P89" s="17" t="s">
        <v>15</v>
      </c>
      <c r="Q89" s="18"/>
      <c r="R89" s="18"/>
      <c r="S89" s="19">
        <v>1500000</v>
      </c>
    </row>
    <row r="90" spans="1:19" ht="12.95" customHeight="1" x14ac:dyDescent="0.25">
      <c r="A90" s="11" t="s">
        <v>153</v>
      </c>
      <c r="B90" s="12" t="s">
        <v>13</v>
      </c>
      <c r="C90" s="12"/>
      <c r="D90" s="11" t="s">
        <v>358</v>
      </c>
      <c r="E90" s="11" t="s">
        <v>105</v>
      </c>
      <c r="F90" s="11" t="s">
        <v>154</v>
      </c>
      <c r="G90" s="11" t="s">
        <v>68</v>
      </c>
      <c r="H90" s="11"/>
      <c r="I90" s="11" t="s">
        <v>63</v>
      </c>
      <c r="J90" s="12">
        <v>3</v>
      </c>
      <c r="K90" s="13"/>
      <c r="L90" s="14">
        <v>17105</v>
      </c>
      <c r="M90" s="15">
        <v>60</v>
      </c>
      <c r="N90" s="16"/>
      <c r="O90" s="16"/>
      <c r="P90" s="17">
        <v>13</v>
      </c>
      <c r="Q90" s="18"/>
      <c r="R90" s="18"/>
      <c r="S90" s="19">
        <v>595735.65674015146</v>
      </c>
    </row>
    <row r="91" spans="1:19" ht="12.95" customHeight="1" x14ac:dyDescent="0.25">
      <c r="A91" s="11" t="s">
        <v>341</v>
      </c>
      <c r="B91" s="12" t="s">
        <v>13</v>
      </c>
      <c r="C91" s="12"/>
      <c r="D91" s="11" t="s">
        <v>360</v>
      </c>
      <c r="E91" s="11" t="s">
        <v>133</v>
      </c>
      <c r="F91" s="11" t="s">
        <v>28</v>
      </c>
      <c r="G91" s="11" t="s">
        <v>68</v>
      </c>
      <c r="H91" s="11"/>
      <c r="I91" s="11" t="s">
        <v>334</v>
      </c>
      <c r="J91" s="12">
        <v>7</v>
      </c>
      <c r="K91" s="13"/>
      <c r="L91" s="14">
        <v>17960</v>
      </c>
      <c r="M91" s="15">
        <v>57</v>
      </c>
      <c r="N91" s="16"/>
      <c r="O91" s="16"/>
      <c r="P91" s="17">
        <v>3</v>
      </c>
      <c r="Q91" s="18"/>
      <c r="R91" s="18"/>
      <c r="S91" s="19">
        <v>264861.46980520606</v>
      </c>
    </row>
    <row r="92" spans="1:19" ht="12.95" customHeight="1" x14ac:dyDescent="0.25">
      <c r="A92" s="11" t="s">
        <v>248</v>
      </c>
      <c r="B92" s="12" t="s">
        <v>12</v>
      </c>
      <c r="C92" s="12"/>
      <c r="D92" s="11" t="s">
        <v>370</v>
      </c>
      <c r="E92" s="11" t="s">
        <v>249</v>
      </c>
      <c r="F92" s="11" t="s">
        <v>70</v>
      </c>
      <c r="G92" s="11" t="s">
        <v>68</v>
      </c>
      <c r="H92" s="11"/>
      <c r="I92" s="11" t="s">
        <v>345</v>
      </c>
      <c r="J92" s="12">
        <v>9</v>
      </c>
      <c r="K92" s="13"/>
      <c r="L92" s="14">
        <v>17678</v>
      </c>
      <c r="M92" s="15">
        <v>58</v>
      </c>
      <c r="N92" s="16"/>
      <c r="O92" s="16"/>
      <c r="P92" s="17" t="s">
        <v>15</v>
      </c>
      <c r="Q92" s="18"/>
      <c r="R92" s="18"/>
      <c r="S92" s="19">
        <v>821405.08400231658</v>
      </c>
    </row>
    <row r="93" spans="1:19" ht="12.95" customHeight="1" x14ac:dyDescent="0.25">
      <c r="A93" s="11" t="s">
        <v>300</v>
      </c>
      <c r="B93" s="12" t="s">
        <v>13</v>
      </c>
      <c r="C93" s="12"/>
      <c r="D93" s="11" t="s">
        <v>370</v>
      </c>
      <c r="E93" s="11" t="s">
        <v>247</v>
      </c>
      <c r="F93" s="11" t="s">
        <v>34</v>
      </c>
      <c r="G93" s="11" t="s">
        <v>68</v>
      </c>
      <c r="H93" s="11"/>
      <c r="I93" s="11" t="s">
        <v>345</v>
      </c>
      <c r="J93" s="12">
        <v>2</v>
      </c>
      <c r="K93" s="13"/>
      <c r="L93" s="14">
        <v>16401</v>
      </c>
      <c r="M93" s="15">
        <v>62</v>
      </c>
      <c r="N93" s="16"/>
      <c r="O93" s="16"/>
      <c r="P93" s="17">
        <v>7</v>
      </c>
      <c r="Q93" s="18"/>
      <c r="R93" s="18"/>
      <c r="S93" s="19">
        <v>1611699.8306218158</v>
      </c>
    </row>
    <row r="94" spans="1:19" ht="12.95" customHeight="1" x14ac:dyDescent="0.25">
      <c r="A94" s="11" t="s">
        <v>273</v>
      </c>
      <c r="B94" s="12" t="s">
        <v>13</v>
      </c>
      <c r="C94" s="12"/>
      <c r="D94" s="11" t="s">
        <v>371</v>
      </c>
      <c r="E94" s="11" t="s">
        <v>77</v>
      </c>
      <c r="F94" s="11" t="s">
        <v>23</v>
      </c>
      <c r="G94" s="11" t="s">
        <v>68</v>
      </c>
      <c r="H94" s="11"/>
      <c r="I94" s="11" t="s">
        <v>181</v>
      </c>
      <c r="J94" s="12">
        <v>0</v>
      </c>
      <c r="K94" s="13"/>
      <c r="L94" s="14">
        <v>20454</v>
      </c>
      <c r="M94" s="15">
        <v>50</v>
      </c>
      <c r="N94" s="16"/>
      <c r="O94" s="16"/>
      <c r="P94" s="17">
        <v>8</v>
      </c>
      <c r="Q94" s="18"/>
      <c r="R94" s="18"/>
      <c r="S94" s="19">
        <v>475000</v>
      </c>
    </row>
    <row r="95" spans="1:19" ht="12.95" customHeight="1" x14ac:dyDescent="0.25">
      <c r="A95" s="11" t="s">
        <v>251</v>
      </c>
      <c r="B95" s="12" t="s">
        <v>12</v>
      </c>
      <c r="C95" s="12"/>
      <c r="D95" s="11" t="s">
        <v>357</v>
      </c>
      <c r="E95" s="11" t="s">
        <v>250</v>
      </c>
      <c r="F95" s="11" t="s">
        <v>67</v>
      </c>
      <c r="G95" s="11" t="s">
        <v>68</v>
      </c>
      <c r="H95" s="11"/>
      <c r="I95" s="11" t="s">
        <v>345</v>
      </c>
      <c r="J95" s="12">
        <v>9</v>
      </c>
      <c r="K95" s="13"/>
      <c r="L95" s="14">
        <v>18753</v>
      </c>
      <c r="M95" s="15">
        <v>55</v>
      </c>
      <c r="N95" s="16"/>
      <c r="O95" s="16"/>
      <c r="P95" s="17" t="s">
        <v>15</v>
      </c>
      <c r="Q95" s="18"/>
      <c r="R95" s="18"/>
      <c r="S95" s="19">
        <v>1450000</v>
      </c>
    </row>
    <row r="96" spans="1:19" ht="12.95" customHeight="1" x14ac:dyDescent="0.25">
      <c r="A96" s="11" t="s">
        <v>340</v>
      </c>
      <c r="B96" s="12" t="s">
        <v>13</v>
      </c>
      <c r="C96" s="12"/>
      <c r="D96" s="11" t="s">
        <v>360</v>
      </c>
      <c r="E96" s="11" t="s">
        <v>339</v>
      </c>
      <c r="F96" s="11" t="s">
        <v>37</v>
      </c>
      <c r="G96" s="11" t="s">
        <v>68</v>
      </c>
      <c r="H96" s="11"/>
      <c r="I96" s="11" t="s">
        <v>334</v>
      </c>
      <c r="J96" s="12">
        <v>5</v>
      </c>
      <c r="K96" s="13"/>
      <c r="L96" s="14">
        <v>18845</v>
      </c>
      <c r="M96" s="15">
        <v>55</v>
      </c>
      <c r="N96" s="16"/>
      <c r="O96" s="16"/>
      <c r="P96" s="17">
        <v>3</v>
      </c>
      <c r="Q96" s="18"/>
      <c r="R96" s="18"/>
      <c r="S96" s="19">
        <v>505640.75992888008</v>
      </c>
    </row>
    <row r="97" spans="1:19" ht="12.95" customHeight="1" x14ac:dyDescent="0.25">
      <c r="A97" s="11" t="s">
        <v>203</v>
      </c>
      <c r="B97" s="12" t="s">
        <v>13</v>
      </c>
      <c r="C97" s="12"/>
      <c r="D97" s="11" t="s">
        <v>357</v>
      </c>
      <c r="E97" s="11" t="s">
        <v>202</v>
      </c>
      <c r="F97" s="11" t="s">
        <v>204</v>
      </c>
      <c r="G97" s="11" t="s">
        <v>68</v>
      </c>
      <c r="H97" s="11"/>
      <c r="I97" s="11" t="s">
        <v>181</v>
      </c>
      <c r="J97" s="12">
        <v>7</v>
      </c>
      <c r="K97" s="13"/>
      <c r="L97" s="14">
        <v>23594</v>
      </c>
      <c r="M97" s="15">
        <v>42</v>
      </c>
      <c r="N97" s="16"/>
      <c r="O97" s="16"/>
      <c r="P97" s="17">
        <v>8</v>
      </c>
      <c r="Q97" s="18"/>
      <c r="R97" s="18"/>
      <c r="S97" s="19">
        <v>520000</v>
      </c>
    </row>
    <row r="98" spans="1:19" ht="12.95" customHeight="1" x14ac:dyDescent="0.25">
      <c r="A98" s="11" t="s">
        <v>167</v>
      </c>
      <c r="B98" s="12" t="s">
        <v>13</v>
      </c>
      <c r="C98" s="12"/>
      <c r="D98" s="11" t="s">
        <v>358</v>
      </c>
      <c r="E98" s="11" t="s">
        <v>56</v>
      </c>
      <c r="F98" s="11" t="s">
        <v>165</v>
      </c>
      <c r="G98" s="11" t="s">
        <v>1</v>
      </c>
      <c r="H98" s="11"/>
      <c r="I98" s="11" t="s">
        <v>63</v>
      </c>
      <c r="J98" s="12">
        <v>4</v>
      </c>
      <c r="K98" s="13"/>
      <c r="L98" s="14">
        <v>22150</v>
      </c>
      <c r="M98" s="15">
        <v>46</v>
      </c>
      <c r="N98" s="16"/>
      <c r="O98" s="16"/>
      <c r="P98" s="17">
        <v>3</v>
      </c>
      <c r="Q98" s="18"/>
      <c r="R98" s="18"/>
      <c r="S98" s="19">
        <v>890000</v>
      </c>
    </row>
    <row r="99" spans="1:19" ht="12.95" customHeight="1" x14ac:dyDescent="0.25">
      <c r="A99" s="11" t="s">
        <v>394</v>
      </c>
      <c r="B99" s="12" t="s">
        <v>13</v>
      </c>
      <c r="C99" s="12"/>
      <c r="D99" s="11" t="s">
        <v>369</v>
      </c>
      <c r="E99" s="11" t="s">
        <v>208</v>
      </c>
      <c r="F99" s="11" t="s">
        <v>395</v>
      </c>
      <c r="G99" s="11" t="s">
        <v>1</v>
      </c>
      <c r="H99" s="11"/>
      <c r="I99" s="11" t="s">
        <v>345</v>
      </c>
      <c r="J99" s="12">
        <v>8</v>
      </c>
      <c r="K99" s="13"/>
      <c r="L99" s="14">
        <v>18512</v>
      </c>
      <c r="M99" s="15">
        <v>56</v>
      </c>
      <c r="N99" s="16"/>
      <c r="O99" s="16"/>
      <c r="P99" s="17">
        <v>7</v>
      </c>
      <c r="Q99" s="18"/>
      <c r="R99" s="18"/>
      <c r="S99" s="19">
        <v>1120581.4880862818</v>
      </c>
    </row>
    <row r="100" spans="1:19" ht="12.95" customHeight="1" x14ac:dyDescent="0.25">
      <c r="A100" s="11" t="s">
        <v>390</v>
      </c>
      <c r="B100" s="12" t="s">
        <v>12</v>
      </c>
      <c r="C100" s="12"/>
      <c r="D100" s="11" t="s">
        <v>368</v>
      </c>
      <c r="E100" s="11" t="s">
        <v>391</v>
      </c>
      <c r="F100" s="11" t="s">
        <v>221</v>
      </c>
      <c r="G100" s="11" t="s">
        <v>1</v>
      </c>
      <c r="H100" s="11"/>
      <c r="I100" s="11" t="s">
        <v>345</v>
      </c>
      <c r="J100" s="12">
        <v>3</v>
      </c>
      <c r="K100" s="13"/>
      <c r="L100" s="14">
        <v>16730</v>
      </c>
      <c r="M100" s="15">
        <v>61</v>
      </c>
      <c r="N100" s="16"/>
      <c r="O100" s="16"/>
      <c r="P100" s="17" t="s">
        <v>15</v>
      </c>
      <c r="Q100" s="18"/>
      <c r="R100" s="18"/>
      <c r="S100" s="19">
        <v>816737.21889700682</v>
      </c>
    </row>
    <row r="101" spans="1:19" ht="12.95" customHeight="1" x14ac:dyDescent="0.25">
      <c r="A101" s="11" t="s">
        <v>289</v>
      </c>
      <c r="B101" s="12" t="s">
        <v>13</v>
      </c>
      <c r="C101" s="12"/>
      <c r="D101" s="11" t="s">
        <v>368</v>
      </c>
      <c r="E101" s="11" t="s">
        <v>233</v>
      </c>
      <c r="F101" s="11" t="s">
        <v>290</v>
      </c>
      <c r="G101" s="11" t="s">
        <v>68</v>
      </c>
      <c r="H101" s="11"/>
      <c r="I101" s="11" t="s">
        <v>345</v>
      </c>
      <c r="J101" s="12">
        <v>7</v>
      </c>
      <c r="K101" s="13"/>
      <c r="L101" s="14">
        <v>15357</v>
      </c>
      <c r="M101" s="15">
        <v>64</v>
      </c>
      <c r="N101" s="16"/>
      <c r="O101" s="16"/>
      <c r="P101" s="17">
        <v>7</v>
      </c>
      <c r="Q101" s="18"/>
      <c r="R101" s="18"/>
      <c r="S101" s="19">
        <v>873614.30029772455</v>
      </c>
    </row>
    <row r="102" spans="1:19" ht="12.95" customHeight="1" x14ac:dyDescent="0.25">
      <c r="A102" s="11" t="s">
        <v>150</v>
      </c>
      <c r="B102" s="12" t="s">
        <v>12</v>
      </c>
      <c r="C102" s="12"/>
      <c r="D102" s="11" t="s">
        <v>358</v>
      </c>
      <c r="E102" s="11" t="s">
        <v>54</v>
      </c>
      <c r="F102" s="11" t="s">
        <v>71</v>
      </c>
      <c r="G102" s="11" t="s">
        <v>68</v>
      </c>
      <c r="H102" s="11"/>
      <c r="I102" s="11" t="s">
        <v>63</v>
      </c>
      <c r="J102" s="12">
        <v>6</v>
      </c>
      <c r="K102" s="13"/>
      <c r="L102" s="14">
        <v>16881</v>
      </c>
      <c r="M102" s="15">
        <v>60</v>
      </c>
      <c r="N102" s="16"/>
      <c r="O102" s="16"/>
      <c r="P102" s="17" t="s">
        <v>15</v>
      </c>
      <c r="Q102" s="18"/>
      <c r="R102" s="18"/>
      <c r="S102" s="19">
        <v>2666487.8480982888</v>
      </c>
    </row>
    <row r="103" spans="1:19" ht="12.95" customHeight="1" x14ac:dyDescent="0.25">
      <c r="A103" s="11" t="s">
        <v>271</v>
      </c>
      <c r="B103" s="12" t="s">
        <v>13</v>
      </c>
      <c r="C103" s="12"/>
      <c r="D103" s="11" t="s">
        <v>371</v>
      </c>
      <c r="E103" s="11" t="s">
        <v>269</v>
      </c>
      <c r="F103" s="11" t="s">
        <v>23</v>
      </c>
      <c r="G103" s="11" t="s">
        <v>68</v>
      </c>
      <c r="H103" s="11"/>
      <c r="I103" s="11" t="s">
        <v>181</v>
      </c>
      <c r="J103" s="12">
        <v>2</v>
      </c>
      <c r="K103" s="13"/>
      <c r="L103" s="14">
        <v>21629</v>
      </c>
      <c r="M103" s="15">
        <v>47</v>
      </c>
      <c r="N103" s="16"/>
      <c r="O103" s="16"/>
      <c r="P103" s="17">
        <v>8</v>
      </c>
      <c r="Q103" s="18"/>
      <c r="R103" s="18"/>
      <c r="S103" s="19">
        <v>480000</v>
      </c>
    </row>
    <row r="104" spans="1:19" ht="12.95" customHeight="1" x14ac:dyDescent="0.25">
      <c r="A104" s="11" t="s">
        <v>316</v>
      </c>
      <c r="B104" s="12" t="s">
        <v>12</v>
      </c>
      <c r="C104" s="12"/>
      <c r="D104" s="11" t="s">
        <v>370</v>
      </c>
      <c r="E104" s="11" t="s">
        <v>317</v>
      </c>
      <c r="F104" s="11" t="s">
        <v>67</v>
      </c>
      <c r="G104" s="11" t="s">
        <v>68</v>
      </c>
      <c r="H104" s="11"/>
      <c r="I104" s="11" t="s">
        <v>345</v>
      </c>
      <c r="J104" s="12">
        <v>2</v>
      </c>
      <c r="K104" s="13"/>
      <c r="L104" s="14">
        <v>22366</v>
      </c>
      <c r="M104" s="15">
        <v>45</v>
      </c>
      <c r="N104" s="16"/>
      <c r="O104" s="16"/>
      <c r="P104" s="17" t="s">
        <v>16</v>
      </c>
      <c r="Q104" s="18"/>
      <c r="R104" s="18"/>
      <c r="S104" s="19">
        <v>5000000</v>
      </c>
    </row>
    <row r="105" spans="1:19" ht="12.95" customHeight="1" x14ac:dyDescent="0.25">
      <c r="A105" s="11" t="s">
        <v>245</v>
      </c>
      <c r="B105" s="12" t="s">
        <v>12</v>
      </c>
      <c r="C105" s="12"/>
      <c r="D105" s="11" t="s">
        <v>370</v>
      </c>
      <c r="E105" s="11" t="s">
        <v>244</v>
      </c>
      <c r="F105" s="11" t="s">
        <v>67</v>
      </c>
      <c r="G105" s="11" t="s">
        <v>68</v>
      </c>
      <c r="H105" s="11"/>
      <c r="I105" s="11" t="s">
        <v>345</v>
      </c>
      <c r="J105" s="12">
        <v>0</v>
      </c>
      <c r="K105" s="13"/>
      <c r="L105" s="14">
        <v>21621</v>
      </c>
      <c r="M105" s="15">
        <v>47</v>
      </c>
      <c r="N105" s="16"/>
      <c r="O105" s="16"/>
      <c r="P105" s="17" t="s">
        <v>15</v>
      </c>
      <c r="Q105" s="18"/>
      <c r="R105" s="18"/>
      <c r="S105" s="19">
        <v>1500000</v>
      </c>
    </row>
    <row r="106" spans="1:19" ht="12.95" customHeight="1" x14ac:dyDescent="0.25">
      <c r="A106" s="11" t="s">
        <v>168</v>
      </c>
      <c r="B106" s="12" t="s">
        <v>13</v>
      </c>
      <c r="C106" s="12"/>
      <c r="D106" s="11" t="s">
        <v>358</v>
      </c>
      <c r="E106" s="11" t="s">
        <v>56</v>
      </c>
      <c r="F106" s="11" t="s">
        <v>169</v>
      </c>
      <c r="G106" s="11" t="s">
        <v>68</v>
      </c>
      <c r="H106" s="11"/>
      <c r="I106" s="11" t="s">
        <v>63</v>
      </c>
      <c r="J106" s="12">
        <v>4</v>
      </c>
      <c r="K106" s="13"/>
      <c r="L106" s="14">
        <v>17204</v>
      </c>
      <c r="M106" s="15">
        <v>59</v>
      </c>
      <c r="N106" s="16"/>
      <c r="O106" s="16"/>
      <c r="P106" s="17">
        <v>3</v>
      </c>
      <c r="Q106" s="18"/>
      <c r="R106" s="18"/>
      <c r="S106" s="19">
        <v>1410950.3051938245</v>
      </c>
    </row>
    <row r="107" spans="1:19" ht="12.95" customHeight="1" x14ac:dyDescent="0.25">
      <c r="A107" s="11" t="s">
        <v>201</v>
      </c>
      <c r="B107" s="12" t="s">
        <v>13</v>
      </c>
      <c r="C107" s="12"/>
      <c r="D107" s="11" t="s">
        <v>357</v>
      </c>
      <c r="E107" s="11" t="s">
        <v>129</v>
      </c>
      <c r="F107" s="11" t="s">
        <v>28</v>
      </c>
      <c r="G107" s="11" t="s">
        <v>68</v>
      </c>
      <c r="H107" s="11"/>
      <c r="I107" s="11" t="s">
        <v>181</v>
      </c>
      <c r="J107" s="12">
        <v>4</v>
      </c>
      <c r="K107" s="13"/>
      <c r="L107" s="14">
        <v>15514</v>
      </c>
      <c r="M107" s="15">
        <v>64</v>
      </c>
      <c r="N107" s="16"/>
      <c r="O107" s="16"/>
      <c r="P107" s="17">
        <v>3</v>
      </c>
      <c r="Q107" s="18"/>
      <c r="R107" s="18"/>
      <c r="S107" s="19">
        <v>1052434.3597510101</v>
      </c>
    </row>
    <row r="108" spans="1:19" ht="12.95" customHeight="1" x14ac:dyDescent="0.25">
      <c r="A108" s="11" t="s">
        <v>121</v>
      </c>
      <c r="B108" s="12" t="s">
        <v>13</v>
      </c>
      <c r="C108" s="12"/>
      <c r="D108" s="11" t="s">
        <v>358</v>
      </c>
      <c r="E108" s="11" t="s">
        <v>120</v>
      </c>
      <c r="F108" s="11" t="s">
        <v>44</v>
      </c>
      <c r="G108" s="11" t="s">
        <v>68</v>
      </c>
      <c r="H108" s="11"/>
      <c r="I108" s="11" t="s">
        <v>63</v>
      </c>
      <c r="J108" s="12">
        <v>3</v>
      </c>
      <c r="K108" s="13"/>
      <c r="L108" s="14">
        <v>17800</v>
      </c>
      <c r="M108" s="15">
        <v>58</v>
      </c>
      <c r="N108" s="16"/>
      <c r="O108" s="16"/>
      <c r="P108" s="17">
        <v>14</v>
      </c>
      <c r="Q108" s="18"/>
      <c r="R108" s="18"/>
      <c r="S108" s="19">
        <v>1416619.6807862464</v>
      </c>
    </row>
    <row r="109" spans="1:19" ht="12.95" customHeight="1" x14ac:dyDescent="0.25">
      <c r="A109" s="11" t="s">
        <v>45</v>
      </c>
      <c r="B109" s="12" t="s">
        <v>13</v>
      </c>
      <c r="C109" s="12"/>
      <c r="D109" s="11" t="s">
        <v>358</v>
      </c>
      <c r="E109" s="11" t="s">
        <v>104</v>
      </c>
      <c r="F109" s="11" t="s">
        <v>43</v>
      </c>
      <c r="G109" s="11" t="s">
        <v>68</v>
      </c>
      <c r="H109" s="11"/>
      <c r="I109" s="11" t="s">
        <v>69</v>
      </c>
      <c r="J109" s="12">
        <v>1</v>
      </c>
      <c r="K109" s="13"/>
      <c r="L109" s="14">
        <v>16764</v>
      </c>
      <c r="M109" s="15">
        <v>61</v>
      </c>
      <c r="N109" s="16"/>
      <c r="O109" s="16"/>
      <c r="P109" s="17">
        <v>13</v>
      </c>
      <c r="Q109" s="18"/>
      <c r="R109" s="18"/>
      <c r="S109" s="19">
        <v>535898.02916499879</v>
      </c>
    </row>
    <row r="110" spans="1:19" ht="12.95" customHeight="1" x14ac:dyDescent="0.25">
      <c r="A110" s="11" t="s">
        <v>113</v>
      </c>
      <c r="B110" s="12" t="s">
        <v>13</v>
      </c>
      <c r="C110" s="12"/>
      <c r="D110" s="11" t="s">
        <v>358</v>
      </c>
      <c r="E110" s="11" t="s">
        <v>104</v>
      </c>
      <c r="F110" s="11" t="s">
        <v>43</v>
      </c>
      <c r="G110" s="11" t="s">
        <v>68</v>
      </c>
      <c r="H110" s="11"/>
      <c r="I110" s="11" t="s">
        <v>63</v>
      </c>
      <c r="J110" s="12">
        <v>1</v>
      </c>
      <c r="K110" s="13"/>
      <c r="L110" s="14">
        <v>13713</v>
      </c>
      <c r="M110" s="15">
        <v>69</v>
      </c>
      <c r="N110" s="16"/>
      <c r="O110" s="16"/>
      <c r="P110" s="17">
        <v>14</v>
      </c>
      <c r="Q110" s="18"/>
      <c r="R110" s="18"/>
      <c r="S110" s="19">
        <v>618047.05213997862</v>
      </c>
    </row>
    <row r="111" spans="1:19" ht="12.95" customHeight="1" x14ac:dyDescent="0.25">
      <c r="A111" s="11" t="s">
        <v>146</v>
      </c>
      <c r="B111" s="12" t="s">
        <v>12</v>
      </c>
      <c r="C111" s="12"/>
      <c r="D111" s="11" t="s">
        <v>358</v>
      </c>
      <c r="E111" s="11" t="s">
        <v>53</v>
      </c>
      <c r="F111" s="11" t="s">
        <v>71</v>
      </c>
      <c r="G111" s="11" t="s">
        <v>68</v>
      </c>
      <c r="H111" s="11"/>
      <c r="I111" s="11" t="s">
        <v>63</v>
      </c>
      <c r="J111" s="12">
        <v>0</v>
      </c>
      <c r="K111" s="13"/>
      <c r="L111" s="14">
        <v>14626</v>
      </c>
      <c r="M111" s="15">
        <v>66</v>
      </c>
      <c r="N111" s="16"/>
      <c r="O111" s="16"/>
      <c r="P111" s="17" t="s">
        <v>15</v>
      </c>
      <c r="Q111" s="18"/>
      <c r="R111" s="18"/>
      <c r="S111" s="19">
        <v>488701.13541540032</v>
      </c>
    </row>
    <row r="112" spans="1:19" ht="12.95" customHeight="1" x14ac:dyDescent="0.25">
      <c r="A112" s="11" t="s">
        <v>46</v>
      </c>
      <c r="B112" s="12" t="s">
        <v>13</v>
      </c>
      <c r="C112" s="12"/>
      <c r="D112" s="11" t="s">
        <v>358</v>
      </c>
      <c r="E112" s="11" t="s">
        <v>104</v>
      </c>
      <c r="F112" s="11" t="s">
        <v>47</v>
      </c>
      <c r="G112" s="11" t="s">
        <v>68</v>
      </c>
      <c r="H112" s="11"/>
      <c r="I112" s="11" t="s">
        <v>69</v>
      </c>
      <c r="J112" s="12">
        <v>1</v>
      </c>
      <c r="K112" s="13"/>
      <c r="L112" s="14">
        <v>15433</v>
      </c>
      <c r="M112" s="15">
        <v>64</v>
      </c>
      <c r="N112" s="16"/>
      <c r="O112" s="16"/>
      <c r="P112" s="17">
        <v>7</v>
      </c>
      <c r="Q112" s="18"/>
      <c r="R112" s="18"/>
      <c r="S112" s="19">
        <v>1381666.523795116</v>
      </c>
    </row>
    <row r="113" spans="1:19" ht="12.95" customHeight="1" x14ac:dyDescent="0.25">
      <c r="A113" s="11" t="s">
        <v>272</v>
      </c>
      <c r="B113" s="12" t="s">
        <v>13</v>
      </c>
      <c r="C113" s="12"/>
      <c r="D113" s="11" t="s">
        <v>371</v>
      </c>
      <c r="E113" s="11" t="s">
        <v>269</v>
      </c>
      <c r="F113" s="11" t="s">
        <v>187</v>
      </c>
      <c r="G113" s="11" t="s">
        <v>68</v>
      </c>
      <c r="H113" s="11"/>
      <c r="I113" s="11" t="s">
        <v>181</v>
      </c>
      <c r="J113" s="12">
        <v>2</v>
      </c>
      <c r="K113" s="13"/>
      <c r="L113" s="14">
        <v>21169</v>
      </c>
      <c r="M113" s="15">
        <v>48</v>
      </c>
      <c r="N113" s="16"/>
      <c r="O113" s="16"/>
      <c r="P113" s="17">
        <v>8</v>
      </c>
      <c r="Q113" s="18"/>
      <c r="R113" s="18"/>
      <c r="S113" s="19">
        <v>490000</v>
      </c>
    </row>
    <row r="114" spans="1:19" ht="12.95" customHeight="1" x14ac:dyDescent="0.25">
      <c r="A114" s="11" t="s">
        <v>138</v>
      </c>
      <c r="B114" s="12" t="s">
        <v>12</v>
      </c>
      <c r="C114" s="12"/>
      <c r="D114" s="11" t="s">
        <v>360</v>
      </c>
      <c r="E114" s="11" t="s">
        <v>137</v>
      </c>
      <c r="F114" s="11" t="s">
        <v>70</v>
      </c>
      <c r="G114" s="11" t="s">
        <v>68</v>
      </c>
      <c r="H114" s="11"/>
      <c r="I114" s="11" t="s">
        <v>63</v>
      </c>
      <c r="J114" s="12">
        <v>8</v>
      </c>
      <c r="K114" s="13"/>
      <c r="L114" s="14">
        <v>16730</v>
      </c>
      <c r="M114" s="15">
        <v>61</v>
      </c>
      <c r="N114" s="16"/>
      <c r="O114" s="16"/>
      <c r="P114" s="17" t="s">
        <v>15</v>
      </c>
      <c r="Q114" s="18"/>
      <c r="R114" s="18"/>
      <c r="S114" s="19">
        <v>784062.17978667538</v>
      </c>
    </row>
    <row r="115" spans="1:19" ht="12.95" customHeight="1" x14ac:dyDescent="0.25">
      <c r="A115" s="11" t="s">
        <v>398</v>
      </c>
      <c r="B115" s="12" t="s">
        <v>13</v>
      </c>
      <c r="C115" s="12"/>
      <c r="D115" s="11" t="s">
        <v>360</v>
      </c>
      <c r="E115" s="11" t="s">
        <v>399</v>
      </c>
      <c r="F115" s="11" t="s">
        <v>155</v>
      </c>
      <c r="G115" s="11" t="s">
        <v>1</v>
      </c>
      <c r="H115" s="11"/>
      <c r="I115" s="11" t="s">
        <v>63</v>
      </c>
      <c r="J115" s="12">
        <v>0</v>
      </c>
      <c r="K115" s="13"/>
      <c r="L115" s="14">
        <v>18332</v>
      </c>
      <c r="M115" s="15">
        <v>56</v>
      </c>
      <c r="N115" s="16"/>
      <c r="O115" s="16"/>
      <c r="P115" s="17">
        <v>14</v>
      </c>
      <c r="Q115" s="18"/>
      <c r="R115" s="18"/>
      <c r="S115" s="19">
        <v>1340591.5141207855</v>
      </c>
    </row>
    <row r="116" spans="1:19" ht="12.95" customHeight="1" x14ac:dyDescent="0.25">
      <c r="A116" s="11" t="s">
        <v>215</v>
      </c>
      <c r="B116" s="12" t="s">
        <v>12</v>
      </c>
      <c r="C116" s="12"/>
      <c r="D116" s="11" t="s">
        <v>369</v>
      </c>
      <c r="E116" s="11" t="s">
        <v>216</v>
      </c>
      <c r="F116" s="11" t="s">
        <v>71</v>
      </c>
      <c r="G116" s="11" t="s">
        <v>1</v>
      </c>
      <c r="H116" s="11"/>
      <c r="I116" s="11" t="s">
        <v>345</v>
      </c>
      <c r="J116" s="12">
        <v>2</v>
      </c>
      <c r="K116" s="13"/>
      <c r="L116" s="14">
        <v>23837</v>
      </c>
      <c r="M116" s="15">
        <v>41</v>
      </c>
      <c r="N116" s="16"/>
      <c r="O116" s="16"/>
      <c r="P116" s="17" t="s">
        <v>15</v>
      </c>
      <c r="Q116" s="18"/>
      <c r="R116" s="18"/>
      <c r="S116" s="19">
        <v>1500000</v>
      </c>
    </row>
    <row r="117" spans="1:19" ht="12.95" customHeight="1" x14ac:dyDescent="0.25">
      <c r="A117" s="11" t="s">
        <v>61</v>
      </c>
      <c r="B117" s="12" t="s">
        <v>12</v>
      </c>
      <c r="C117" s="12"/>
      <c r="D117" s="11" t="s">
        <v>373</v>
      </c>
      <c r="E117" s="11" t="s">
        <v>0</v>
      </c>
      <c r="F117" s="11" t="s">
        <v>62</v>
      </c>
      <c r="G117" s="11" t="s">
        <v>68</v>
      </c>
      <c r="H117" s="11"/>
      <c r="I117" s="11" t="s">
        <v>69</v>
      </c>
      <c r="J117" s="12">
        <v>0</v>
      </c>
      <c r="K117" s="13"/>
      <c r="L117" s="14">
        <v>22238</v>
      </c>
      <c r="M117" s="15">
        <v>46</v>
      </c>
      <c r="N117" s="16"/>
      <c r="O117" s="16"/>
      <c r="P117" s="17" t="s">
        <v>16</v>
      </c>
      <c r="Q117" s="18"/>
      <c r="R117" s="18"/>
      <c r="S117" s="19">
        <v>5000000</v>
      </c>
    </row>
    <row r="118" spans="1:19" ht="12.95" customHeight="1" x14ac:dyDescent="0.25">
      <c r="A118" s="11" t="s">
        <v>171</v>
      </c>
      <c r="B118" s="12" t="s">
        <v>12</v>
      </c>
      <c r="C118" s="12"/>
      <c r="D118" s="11" t="s">
        <v>358</v>
      </c>
      <c r="E118" s="11" t="s">
        <v>57</v>
      </c>
      <c r="F118" s="11" t="s">
        <v>172</v>
      </c>
      <c r="G118" s="11" t="s">
        <v>68</v>
      </c>
      <c r="H118" s="11"/>
      <c r="I118" s="11" t="s">
        <v>170</v>
      </c>
      <c r="J118" s="12">
        <v>5</v>
      </c>
      <c r="K118" s="13"/>
      <c r="L118" s="14">
        <v>19947</v>
      </c>
      <c r="M118" s="15">
        <v>52</v>
      </c>
      <c r="N118" s="16"/>
      <c r="O118" s="16"/>
      <c r="P118" s="17" t="s">
        <v>15</v>
      </c>
      <c r="Q118" s="18"/>
      <c r="R118" s="18"/>
      <c r="S118" s="19">
        <v>1500000</v>
      </c>
    </row>
    <row r="119" spans="1:19" ht="12.95" customHeight="1" x14ac:dyDescent="0.25">
      <c r="A119" s="11" t="s">
        <v>78</v>
      </c>
      <c r="B119" s="12" t="s">
        <v>12</v>
      </c>
      <c r="C119" s="12"/>
      <c r="D119" s="11" t="s">
        <v>371</v>
      </c>
      <c r="E119" s="11" t="s">
        <v>79</v>
      </c>
      <c r="F119" s="11" t="s">
        <v>94</v>
      </c>
      <c r="G119" s="11" t="s">
        <v>68</v>
      </c>
      <c r="H119" s="11"/>
      <c r="I119" s="11" t="s">
        <v>181</v>
      </c>
      <c r="J119" s="12">
        <v>6</v>
      </c>
      <c r="K119" s="13"/>
      <c r="L119" s="14">
        <v>25295</v>
      </c>
      <c r="M119" s="15">
        <v>37</v>
      </c>
      <c r="N119" s="16"/>
      <c r="O119" s="16"/>
      <c r="P119" s="17" t="s">
        <v>15</v>
      </c>
      <c r="Q119" s="18"/>
      <c r="R119" s="18"/>
      <c r="S119" s="19">
        <v>800000</v>
      </c>
    </row>
    <row r="120" spans="1:19" ht="12.95" customHeight="1" x14ac:dyDescent="0.25">
      <c r="A120" s="11" t="s">
        <v>344</v>
      </c>
      <c r="B120" s="12" t="s">
        <v>13</v>
      </c>
      <c r="C120" s="12"/>
      <c r="D120" s="11" t="s">
        <v>358</v>
      </c>
      <c r="E120" s="11" t="s">
        <v>283</v>
      </c>
      <c r="F120" s="11" t="s">
        <v>333</v>
      </c>
      <c r="G120" s="11" t="s">
        <v>68</v>
      </c>
      <c r="H120" s="11"/>
      <c r="I120" s="11" t="s">
        <v>374</v>
      </c>
      <c r="J120" s="12">
        <v>7</v>
      </c>
      <c r="K120" s="13"/>
      <c r="L120" s="14">
        <v>16888</v>
      </c>
      <c r="M120" s="15">
        <v>60</v>
      </c>
      <c r="N120" s="16"/>
      <c r="O120" s="16"/>
      <c r="P120" s="17">
        <v>7</v>
      </c>
      <c r="Q120" s="18"/>
      <c r="R120" s="18"/>
      <c r="S120" s="19">
        <v>1663716.3046442226</v>
      </c>
    </row>
    <row r="121" spans="1:19" ht="12.95" customHeight="1" x14ac:dyDescent="0.25">
      <c r="A121" s="11" t="s">
        <v>4</v>
      </c>
      <c r="B121" s="12" t="s">
        <v>13</v>
      </c>
      <c r="C121" s="12"/>
      <c r="D121" s="11" t="s">
        <v>373</v>
      </c>
      <c r="E121" s="11" t="s">
        <v>91</v>
      </c>
      <c r="F121" s="11" t="s">
        <v>5</v>
      </c>
      <c r="G121" s="11" t="s">
        <v>68</v>
      </c>
      <c r="H121" s="11"/>
      <c r="I121" s="11" t="s">
        <v>69</v>
      </c>
      <c r="J121" s="12">
        <v>4</v>
      </c>
      <c r="K121" s="13"/>
      <c r="L121" s="14">
        <v>17811</v>
      </c>
      <c r="M121" s="15">
        <v>58</v>
      </c>
      <c r="N121" s="16"/>
      <c r="O121" s="16"/>
      <c r="P121" s="17">
        <v>13</v>
      </c>
      <c r="Q121" s="18"/>
      <c r="R121" s="18"/>
      <c r="S121" s="19">
        <v>2539245.7168120844</v>
      </c>
    </row>
    <row r="122" spans="1:19" ht="12.95" customHeight="1" x14ac:dyDescent="0.25">
      <c r="A122" s="11" t="s">
        <v>98</v>
      </c>
      <c r="B122" s="12" t="s">
        <v>12</v>
      </c>
      <c r="C122" s="12"/>
      <c r="D122" s="11" t="s">
        <v>373</v>
      </c>
      <c r="E122" s="11" t="s">
        <v>99</v>
      </c>
      <c r="F122" s="11" t="s">
        <v>71</v>
      </c>
      <c r="G122" s="11" t="s">
        <v>68</v>
      </c>
      <c r="H122" s="11"/>
      <c r="I122" s="11" t="s">
        <v>69</v>
      </c>
      <c r="J122" s="12">
        <v>7</v>
      </c>
      <c r="K122" s="13"/>
      <c r="L122" s="14">
        <v>21775</v>
      </c>
      <c r="M122" s="15">
        <v>47</v>
      </c>
      <c r="N122" s="16"/>
      <c r="O122" s="16"/>
      <c r="P122" s="17" t="s">
        <v>15</v>
      </c>
      <c r="Q122" s="18"/>
      <c r="R122" s="18"/>
      <c r="S122" s="19">
        <v>1500000</v>
      </c>
    </row>
    <row r="123" spans="1:19" ht="12.95" customHeight="1" x14ac:dyDescent="0.25">
      <c r="A123" s="11" t="s">
        <v>304</v>
      </c>
      <c r="B123" s="12" t="s">
        <v>13</v>
      </c>
      <c r="C123" s="12"/>
      <c r="D123" s="11" t="s">
        <v>358</v>
      </c>
      <c r="E123" s="11" t="s">
        <v>303</v>
      </c>
      <c r="F123" s="11" t="s">
        <v>116</v>
      </c>
      <c r="G123" s="11" t="s">
        <v>68</v>
      </c>
      <c r="H123" s="11"/>
      <c r="I123" s="11" t="s">
        <v>345</v>
      </c>
      <c r="J123" s="12">
        <v>2</v>
      </c>
      <c r="K123" s="13"/>
      <c r="L123" s="14">
        <v>15750</v>
      </c>
      <c r="M123" s="15">
        <v>63</v>
      </c>
      <c r="N123" s="16"/>
      <c r="O123" s="16"/>
      <c r="P123" s="17">
        <v>14</v>
      </c>
      <c r="Q123" s="18"/>
      <c r="R123" s="18"/>
      <c r="S123" s="19">
        <v>1189961.2662387688</v>
      </c>
    </row>
    <row r="124" spans="1:19" ht="12.95" customHeight="1" x14ac:dyDescent="0.25">
      <c r="A124" s="11" t="s">
        <v>229</v>
      </c>
      <c r="B124" s="12" t="s">
        <v>12</v>
      </c>
      <c r="C124" s="12"/>
      <c r="D124" s="11" t="s">
        <v>358</v>
      </c>
      <c r="E124" s="11" t="s">
        <v>230</v>
      </c>
      <c r="F124" s="11" t="s">
        <v>71</v>
      </c>
      <c r="G124" s="11" t="s">
        <v>68</v>
      </c>
      <c r="H124" s="11"/>
      <c r="I124" s="11" t="s">
        <v>345</v>
      </c>
      <c r="J124" s="12">
        <v>4</v>
      </c>
      <c r="K124" s="13"/>
      <c r="L124" s="14">
        <v>25546</v>
      </c>
      <c r="M124" s="15">
        <v>36</v>
      </c>
      <c r="N124" s="16"/>
      <c r="O124" s="16"/>
      <c r="P124" s="17" t="s">
        <v>15</v>
      </c>
      <c r="Q124" s="18"/>
      <c r="R124" s="18"/>
      <c r="S124" s="19">
        <v>800000</v>
      </c>
    </row>
    <row r="125" spans="1:19" ht="12.95" customHeight="1" x14ac:dyDescent="0.25">
      <c r="A125" s="11" t="s">
        <v>301</v>
      </c>
      <c r="B125" s="12" t="s">
        <v>13</v>
      </c>
      <c r="C125" s="12"/>
      <c r="D125" s="11" t="s">
        <v>370</v>
      </c>
      <c r="E125" s="11" t="s">
        <v>247</v>
      </c>
      <c r="F125" s="11" t="s">
        <v>294</v>
      </c>
      <c r="G125" s="11" t="s">
        <v>68</v>
      </c>
      <c r="H125" s="11"/>
      <c r="I125" s="11" t="s">
        <v>345</v>
      </c>
      <c r="J125" s="12">
        <v>2</v>
      </c>
      <c r="K125" s="13"/>
      <c r="L125" s="14">
        <v>13906</v>
      </c>
      <c r="M125" s="15">
        <v>68</v>
      </c>
      <c r="N125" s="16"/>
      <c r="O125" s="16"/>
      <c r="P125" s="17">
        <v>14</v>
      </c>
      <c r="Q125" s="18"/>
      <c r="R125" s="18"/>
      <c r="S125" s="19">
        <v>1623885.8448408879</v>
      </c>
    </row>
    <row r="126" spans="1:19" ht="12.95" customHeight="1" x14ac:dyDescent="0.25">
      <c r="A126" s="11" t="s">
        <v>322</v>
      </c>
      <c r="B126" s="12" t="s">
        <v>12</v>
      </c>
      <c r="C126" s="12"/>
      <c r="D126" s="11" t="s">
        <v>367</v>
      </c>
      <c r="E126" s="11" t="s">
        <v>280</v>
      </c>
      <c r="F126" s="11" t="s">
        <v>323</v>
      </c>
      <c r="G126" s="11" t="s">
        <v>68</v>
      </c>
      <c r="H126" s="11"/>
      <c r="I126" s="11" t="s">
        <v>345</v>
      </c>
      <c r="J126" s="12">
        <v>9</v>
      </c>
      <c r="K126" s="13"/>
      <c r="L126" s="14">
        <v>15719</v>
      </c>
      <c r="M126" s="15">
        <v>63</v>
      </c>
      <c r="N126" s="16"/>
      <c r="O126" s="16"/>
      <c r="P126" s="17" t="s">
        <v>16</v>
      </c>
      <c r="Q126" s="18"/>
      <c r="R126" s="18"/>
      <c r="S126" s="19">
        <v>5000000</v>
      </c>
    </row>
    <row r="127" spans="1:19" ht="12.95" customHeight="1" x14ac:dyDescent="0.25">
      <c r="A127" s="11" t="s">
        <v>302</v>
      </c>
      <c r="B127" s="12" t="s">
        <v>13</v>
      </c>
      <c r="C127" s="12"/>
      <c r="D127" s="11" t="s">
        <v>370</v>
      </c>
      <c r="E127" s="11" t="s">
        <v>247</v>
      </c>
      <c r="F127" s="11" t="s">
        <v>294</v>
      </c>
      <c r="G127" s="11" t="s">
        <v>68</v>
      </c>
      <c r="H127" s="11"/>
      <c r="I127" s="11" t="s">
        <v>345</v>
      </c>
      <c r="J127" s="12">
        <v>2</v>
      </c>
      <c r="K127" s="13"/>
      <c r="L127" s="14">
        <v>17071</v>
      </c>
      <c r="M127" s="15">
        <v>60</v>
      </c>
      <c r="N127" s="16"/>
      <c r="O127" s="16"/>
      <c r="P127" s="17">
        <v>14</v>
      </c>
      <c r="Q127" s="18"/>
      <c r="R127" s="18"/>
      <c r="S127" s="19">
        <v>1771468.9900787687</v>
      </c>
    </row>
    <row r="128" spans="1:19" ht="12.95" customHeight="1" x14ac:dyDescent="0.25">
      <c r="A128" s="11" t="s">
        <v>261</v>
      </c>
      <c r="B128" s="12" t="s">
        <v>13</v>
      </c>
      <c r="C128" s="12"/>
      <c r="D128" s="11" t="s">
        <v>369</v>
      </c>
      <c r="E128" s="11" t="s">
        <v>208</v>
      </c>
      <c r="F128" s="11" t="s">
        <v>151</v>
      </c>
      <c r="G128" s="11" t="s">
        <v>68</v>
      </c>
      <c r="H128" s="11"/>
      <c r="I128" s="11" t="s">
        <v>345</v>
      </c>
      <c r="J128" s="12">
        <v>8</v>
      </c>
      <c r="K128" s="13"/>
      <c r="L128" s="14">
        <v>16249</v>
      </c>
      <c r="M128" s="15">
        <v>62</v>
      </c>
      <c r="N128" s="16"/>
      <c r="O128" s="16"/>
      <c r="P128" s="17">
        <v>7</v>
      </c>
      <c r="Q128" s="18"/>
      <c r="R128" s="18"/>
      <c r="S128" s="19">
        <v>488701.13541540032</v>
      </c>
    </row>
    <row r="129" spans="1:19" ht="12.95" customHeight="1" x14ac:dyDescent="0.25">
      <c r="A129" s="11" t="s">
        <v>328</v>
      </c>
      <c r="B129" s="12" t="s">
        <v>12</v>
      </c>
      <c r="C129" s="12"/>
      <c r="D129" s="11" t="s">
        <v>368</v>
      </c>
      <c r="E129" s="11" t="s">
        <v>284</v>
      </c>
      <c r="F129" s="11" t="s">
        <v>329</v>
      </c>
      <c r="G129" s="11" t="s">
        <v>68</v>
      </c>
      <c r="H129" s="11"/>
      <c r="I129" s="11" t="s">
        <v>345</v>
      </c>
      <c r="J129" s="12">
        <v>0</v>
      </c>
      <c r="K129" s="13"/>
      <c r="L129" s="14">
        <v>15534</v>
      </c>
      <c r="M129" s="15">
        <v>64</v>
      </c>
      <c r="N129" s="16"/>
      <c r="O129" s="16"/>
      <c r="P129" s="17" t="s">
        <v>16</v>
      </c>
      <c r="Q129" s="18"/>
      <c r="R129" s="18"/>
      <c r="S129" s="19">
        <v>5000000</v>
      </c>
    </row>
    <row r="130" spans="1:19" ht="12.95" customHeight="1" x14ac:dyDescent="0.25">
      <c r="A130" s="11" t="s">
        <v>189</v>
      </c>
      <c r="B130" s="12" t="s">
        <v>13</v>
      </c>
      <c r="C130" s="12"/>
      <c r="D130" s="11" t="s">
        <v>371</v>
      </c>
      <c r="E130" s="11" t="s">
        <v>188</v>
      </c>
      <c r="F130" s="11" t="s">
        <v>157</v>
      </c>
      <c r="G130" s="11" t="s">
        <v>68</v>
      </c>
      <c r="H130" s="11"/>
      <c r="I130" s="11" t="s">
        <v>181</v>
      </c>
      <c r="J130" s="12">
        <v>9</v>
      </c>
      <c r="K130" s="13"/>
      <c r="L130" s="14">
        <v>16288</v>
      </c>
      <c r="M130" s="15">
        <v>62</v>
      </c>
      <c r="N130" s="16"/>
      <c r="O130" s="16"/>
      <c r="P130" s="17">
        <v>7</v>
      </c>
      <c r="Q130" s="18"/>
      <c r="R130" s="18"/>
      <c r="S130" s="19">
        <v>1381666.523795116</v>
      </c>
    </row>
    <row r="131" spans="1:19" ht="12.95" customHeight="1" x14ac:dyDescent="0.25">
      <c r="A131" s="11" t="s">
        <v>48</v>
      </c>
      <c r="B131" s="12" t="s">
        <v>13</v>
      </c>
      <c r="C131" s="12"/>
      <c r="D131" s="11" t="s">
        <v>358</v>
      </c>
      <c r="E131" s="11" t="s">
        <v>104</v>
      </c>
      <c r="F131" s="11" t="s">
        <v>39</v>
      </c>
      <c r="G131" s="11" t="s">
        <v>68</v>
      </c>
      <c r="H131" s="11"/>
      <c r="I131" s="11" t="s">
        <v>69</v>
      </c>
      <c r="J131" s="12">
        <v>1</v>
      </c>
      <c r="K131" s="13"/>
      <c r="L131" s="14">
        <v>14463</v>
      </c>
      <c r="M131" s="15">
        <v>67</v>
      </c>
      <c r="N131" s="16"/>
      <c r="O131" s="16"/>
      <c r="P131" s="17">
        <v>13</v>
      </c>
      <c r="Q131" s="18"/>
      <c r="R131" s="18"/>
      <c r="S131" s="19">
        <v>2090256.880664807</v>
      </c>
    </row>
    <row r="132" spans="1:19" ht="12.95" customHeight="1" x14ac:dyDescent="0.25">
      <c r="A132" s="11" t="s">
        <v>212</v>
      </c>
      <c r="B132" s="12" t="s">
        <v>12</v>
      </c>
      <c r="C132" s="12"/>
      <c r="D132" s="11" t="s">
        <v>369</v>
      </c>
      <c r="E132" s="11" t="s">
        <v>211</v>
      </c>
      <c r="F132" s="11" t="s">
        <v>350</v>
      </c>
      <c r="G132" s="11" t="s">
        <v>68</v>
      </c>
      <c r="H132" s="11"/>
      <c r="I132" s="11" t="s">
        <v>345</v>
      </c>
      <c r="J132" s="12">
        <v>0</v>
      </c>
      <c r="K132" s="13"/>
      <c r="L132" s="14">
        <v>19227</v>
      </c>
      <c r="M132" s="15">
        <v>54</v>
      </c>
      <c r="N132" s="16"/>
      <c r="O132" s="16"/>
      <c r="P132" s="17" t="s">
        <v>15</v>
      </c>
      <c r="Q132" s="18"/>
      <c r="R132" s="18"/>
      <c r="S132" s="19">
        <v>1500000</v>
      </c>
    </row>
    <row r="133" spans="1:19" ht="12.95" customHeight="1" x14ac:dyDescent="0.25">
      <c r="A133" s="11" t="s">
        <v>173</v>
      </c>
      <c r="B133" s="12" t="s">
        <v>13</v>
      </c>
      <c r="C133" s="12"/>
      <c r="D133" s="11" t="s">
        <v>358</v>
      </c>
      <c r="E133" s="11" t="s">
        <v>174</v>
      </c>
      <c r="F133" s="11" t="s">
        <v>175</v>
      </c>
      <c r="G133" s="11" t="s">
        <v>68</v>
      </c>
      <c r="H133" s="11"/>
      <c r="I133" s="11" t="s">
        <v>170</v>
      </c>
      <c r="J133" s="12">
        <v>9</v>
      </c>
      <c r="K133" s="13"/>
      <c r="L133" s="14">
        <v>16375</v>
      </c>
      <c r="M133" s="15">
        <v>62</v>
      </c>
      <c r="N133" s="16"/>
      <c r="O133" s="16"/>
      <c r="P133" s="17">
        <v>7</v>
      </c>
      <c r="Q133" s="18"/>
      <c r="R133" s="18"/>
      <c r="S133" s="19">
        <v>1120581.4880862818</v>
      </c>
    </row>
    <row r="134" spans="1:19" ht="12.95" customHeight="1" x14ac:dyDescent="0.25">
      <c r="A134" s="11" t="s">
        <v>274</v>
      </c>
      <c r="B134" s="12" t="s">
        <v>13</v>
      </c>
      <c r="C134" s="12"/>
      <c r="D134" s="11" t="s">
        <v>371</v>
      </c>
      <c r="E134" s="11" t="s">
        <v>77</v>
      </c>
      <c r="F134" s="11" t="s">
        <v>23</v>
      </c>
      <c r="G134" s="11" t="s">
        <v>68</v>
      </c>
      <c r="H134" s="11"/>
      <c r="I134" s="11" t="s">
        <v>181</v>
      </c>
      <c r="J134" s="12">
        <v>0</v>
      </c>
      <c r="K134" s="13"/>
      <c r="L134" s="14">
        <v>22100</v>
      </c>
      <c r="M134" s="15">
        <v>46</v>
      </c>
      <c r="N134" s="16"/>
      <c r="O134" s="16"/>
      <c r="P134" s="17">
        <v>3</v>
      </c>
      <c r="Q134" s="18"/>
      <c r="R134" s="18"/>
      <c r="S134" s="19">
        <v>500000</v>
      </c>
    </row>
    <row r="135" spans="1:19" ht="12.95" customHeight="1" x14ac:dyDescent="0.25">
      <c r="A135" s="11" t="s">
        <v>50</v>
      </c>
      <c r="B135" s="12" t="s">
        <v>13</v>
      </c>
      <c r="C135" s="12"/>
      <c r="D135" s="11" t="s">
        <v>358</v>
      </c>
      <c r="E135" s="11" t="s">
        <v>51</v>
      </c>
      <c r="F135" s="11" t="s">
        <v>52</v>
      </c>
      <c r="G135" s="11" t="s">
        <v>68</v>
      </c>
      <c r="H135" s="11"/>
      <c r="I135" s="11" t="s">
        <v>69</v>
      </c>
      <c r="J135" s="12">
        <v>9</v>
      </c>
      <c r="K135" s="13"/>
      <c r="L135" s="14">
        <v>15246</v>
      </c>
      <c r="M135" s="15">
        <v>65</v>
      </c>
      <c r="N135" s="16"/>
      <c r="O135" s="16"/>
      <c r="P135" s="17">
        <v>13</v>
      </c>
      <c r="Q135" s="18"/>
      <c r="R135" s="18"/>
      <c r="S135" s="19">
        <v>573721.03551082499</v>
      </c>
    </row>
    <row r="136" spans="1:19" ht="12.95" customHeight="1" x14ac:dyDescent="0.25">
      <c r="A136" s="11" t="s">
        <v>318</v>
      </c>
      <c r="B136" s="12" t="s">
        <v>12</v>
      </c>
      <c r="C136" s="12"/>
      <c r="D136" s="11" t="s">
        <v>370</v>
      </c>
      <c r="E136" s="11" t="s">
        <v>266</v>
      </c>
      <c r="F136" s="11" t="s">
        <v>319</v>
      </c>
      <c r="G136" s="11" t="s">
        <v>68</v>
      </c>
      <c r="H136" s="11"/>
      <c r="I136" s="11" t="s">
        <v>345</v>
      </c>
      <c r="J136" s="12">
        <v>3</v>
      </c>
      <c r="K136" s="13"/>
      <c r="L136" s="14">
        <v>19261</v>
      </c>
      <c r="M136" s="15">
        <v>54</v>
      </c>
      <c r="N136" s="16"/>
      <c r="O136" s="16"/>
      <c r="P136" s="17" t="s">
        <v>16</v>
      </c>
      <c r="Q136" s="18"/>
      <c r="R136" s="18"/>
      <c r="S136" s="19">
        <v>5000000</v>
      </c>
    </row>
    <row r="137" spans="1:19" ht="12.95" customHeight="1" x14ac:dyDescent="0.25">
      <c r="A137" s="11" t="s">
        <v>185</v>
      </c>
      <c r="B137" s="12" t="s">
        <v>12</v>
      </c>
      <c r="C137" s="12"/>
      <c r="D137" s="11" t="s">
        <v>371</v>
      </c>
      <c r="E137" s="11" t="s">
        <v>186</v>
      </c>
      <c r="F137" s="11" t="s">
        <v>70</v>
      </c>
      <c r="G137" s="11" t="s">
        <v>68</v>
      </c>
      <c r="H137" s="11"/>
      <c r="I137" s="11" t="s">
        <v>181</v>
      </c>
      <c r="J137" s="12">
        <v>1</v>
      </c>
      <c r="K137" s="13"/>
      <c r="L137" s="14">
        <v>17083</v>
      </c>
      <c r="M137" s="15">
        <v>60</v>
      </c>
      <c r="N137" s="16"/>
      <c r="O137" s="16"/>
      <c r="P137" s="17" t="s">
        <v>15</v>
      </c>
      <c r="Q137" s="18"/>
      <c r="R137" s="18"/>
      <c r="S137" s="19">
        <v>302671.61097976234</v>
      </c>
    </row>
    <row r="138" spans="1:19" ht="12.95" customHeight="1" x14ac:dyDescent="0.25">
      <c r="A138" s="11" t="s">
        <v>292</v>
      </c>
      <c r="B138" s="12" t="s">
        <v>13</v>
      </c>
      <c r="C138" s="12"/>
      <c r="D138" s="11" t="s">
        <v>370</v>
      </c>
      <c r="E138" s="11" t="s">
        <v>241</v>
      </c>
      <c r="F138" s="11" t="s">
        <v>293</v>
      </c>
      <c r="G138" s="11" t="s">
        <v>68</v>
      </c>
      <c r="H138" s="11"/>
      <c r="I138" s="11" t="s">
        <v>345</v>
      </c>
      <c r="J138" s="12">
        <v>3</v>
      </c>
      <c r="K138" s="13"/>
      <c r="L138" s="14">
        <v>16353</v>
      </c>
      <c r="M138" s="15">
        <v>62</v>
      </c>
      <c r="N138" s="16"/>
      <c r="O138" s="16"/>
      <c r="P138" s="17">
        <v>7</v>
      </c>
      <c r="Q138" s="18"/>
      <c r="R138" s="18"/>
      <c r="S138" s="19">
        <v>1537712.9010086488</v>
      </c>
    </row>
    <row r="139" spans="1:19" ht="12.95" customHeight="1" x14ac:dyDescent="0.25">
      <c r="A139" s="11" t="s">
        <v>400</v>
      </c>
      <c r="B139" s="12" t="s">
        <v>13</v>
      </c>
      <c r="C139" s="12"/>
      <c r="D139" s="11" t="s">
        <v>358</v>
      </c>
      <c r="E139" s="11" t="s">
        <v>388</v>
      </c>
      <c r="F139" s="11" t="s">
        <v>401</v>
      </c>
      <c r="G139" s="11" t="s">
        <v>1</v>
      </c>
      <c r="H139" s="11"/>
      <c r="I139" s="11" t="s">
        <v>63</v>
      </c>
      <c r="J139" s="12">
        <v>7</v>
      </c>
      <c r="K139" s="13"/>
      <c r="L139" s="14">
        <v>17266</v>
      </c>
      <c r="M139" s="15">
        <v>59</v>
      </c>
      <c r="N139" s="16"/>
      <c r="O139" s="16"/>
      <c r="P139" s="17">
        <v>7</v>
      </c>
      <c r="Q139" s="18"/>
      <c r="R139" s="18"/>
      <c r="S139" s="19">
        <v>282328.04295388894</v>
      </c>
    </row>
    <row r="140" spans="1:19" ht="12.95" customHeight="1" x14ac:dyDescent="0.25">
      <c r="A140" s="11" t="s">
        <v>163</v>
      </c>
      <c r="B140" s="12" t="s">
        <v>13</v>
      </c>
      <c r="C140" s="12"/>
      <c r="D140" s="11" t="s">
        <v>373</v>
      </c>
      <c r="E140" s="11" t="s">
        <v>97</v>
      </c>
      <c r="F140" s="11" t="s">
        <v>106</v>
      </c>
      <c r="G140" s="11" t="s">
        <v>68</v>
      </c>
      <c r="H140" s="11"/>
      <c r="I140" s="11" t="s">
        <v>69</v>
      </c>
      <c r="J140" s="12">
        <v>5</v>
      </c>
      <c r="K140" s="13"/>
      <c r="L140" s="14">
        <v>19048</v>
      </c>
      <c r="M140" s="15">
        <v>54</v>
      </c>
      <c r="N140" s="16"/>
      <c r="O140" s="16"/>
      <c r="P140" s="17">
        <v>3</v>
      </c>
      <c r="Q140" s="18"/>
      <c r="R140" s="18"/>
      <c r="S140" s="19">
        <v>1219196.5045276724</v>
      </c>
    </row>
    <row r="141" spans="1:19" ht="12.95" customHeight="1" x14ac:dyDescent="0.25">
      <c r="A141" s="11" t="s">
        <v>258</v>
      </c>
      <c r="B141" s="12" t="s">
        <v>13</v>
      </c>
      <c r="C141" s="12"/>
      <c r="D141" s="11" t="s">
        <v>369</v>
      </c>
      <c r="E141" s="11" t="s">
        <v>351</v>
      </c>
      <c r="F141" s="11" t="s">
        <v>259</v>
      </c>
      <c r="G141" s="11" t="s">
        <v>68</v>
      </c>
      <c r="H141" s="11"/>
      <c r="I141" s="11" t="s">
        <v>345</v>
      </c>
      <c r="J141" s="12">
        <v>7</v>
      </c>
      <c r="K141" s="13"/>
      <c r="L141" s="14">
        <v>22227</v>
      </c>
      <c r="M141" s="15">
        <v>46</v>
      </c>
      <c r="N141" s="16"/>
      <c r="O141" s="16"/>
      <c r="P141" s="17">
        <v>7</v>
      </c>
      <c r="Q141" s="18"/>
      <c r="R141" s="18"/>
      <c r="S141" s="19">
        <v>850000</v>
      </c>
    </row>
    <row r="142" spans="1:19" ht="12.95" customHeight="1" x14ac:dyDescent="0.25">
      <c r="A142" s="11" t="s">
        <v>127</v>
      </c>
      <c r="B142" s="12" t="s">
        <v>12</v>
      </c>
      <c r="C142" s="12"/>
      <c r="D142" s="11" t="s">
        <v>360</v>
      </c>
      <c r="E142" s="11" t="s">
        <v>128</v>
      </c>
      <c r="F142" s="11" t="s">
        <v>73</v>
      </c>
      <c r="G142" s="11" t="s">
        <v>68</v>
      </c>
      <c r="H142" s="11"/>
      <c r="I142" s="11" t="s">
        <v>63</v>
      </c>
      <c r="J142" s="12">
        <v>2</v>
      </c>
      <c r="K142" s="13"/>
      <c r="L142" s="14">
        <v>16354</v>
      </c>
      <c r="M142" s="15">
        <v>62</v>
      </c>
      <c r="N142" s="16"/>
      <c r="O142" s="16"/>
      <c r="P142" s="17" t="s">
        <v>15</v>
      </c>
      <c r="Q142" s="18"/>
      <c r="R142" s="18"/>
      <c r="S142" s="19">
        <v>816737.21889700682</v>
      </c>
    </row>
    <row r="143" spans="1:19" ht="12.95" customHeight="1" x14ac:dyDescent="0.25">
      <c r="A143" s="11" t="s">
        <v>320</v>
      </c>
      <c r="B143" s="12" t="s">
        <v>12</v>
      </c>
      <c r="C143" s="12"/>
      <c r="D143" s="11" t="s">
        <v>366</v>
      </c>
      <c r="E143" s="11" t="s">
        <v>217</v>
      </c>
      <c r="F143" s="11" t="s">
        <v>321</v>
      </c>
      <c r="G143" s="11" t="s">
        <v>68</v>
      </c>
      <c r="H143" s="11"/>
      <c r="I143" s="11" t="s">
        <v>345</v>
      </c>
      <c r="J143" s="12">
        <v>6</v>
      </c>
      <c r="K143" s="13"/>
      <c r="L143" s="14">
        <v>14609</v>
      </c>
      <c r="M143" s="15">
        <v>66</v>
      </c>
      <c r="N143" s="16"/>
      <c r="O143" s="16"/>
      <c r="P143" s="17" t="s">
        <v>16</v>
      </c>
      <c r="Q143" s="18"/>
      <c r="R143" s="18"/>
      <c r="S143" s="19">
        <v>5000000</v>
      </c>
    </row>
    <row r="144" spans="1:19" ht="12.95" customHeight="1" x14ac:dyDescent="0.25">
      <c r="A144" s="11" t="s">
        <v>356</v>
      </c>
      <c r="B144" s="12" t="s">
        <v>13</v>
      </c>
      <c r="C144" s="12"/>
      <c r="D144" s="11" t="s">
        <v>371</v>
      </c>
      <c r="E144" s="11" t="s">
        <v>25</v>
      </c>
      <c r="F144" s="11" t="s">
        <v>26</v>
      </c>
      <c r="G144" s="11" t="s">
        <v>68</v>
      </c>
      <c r="H144" s="11"/>
      <c r="I144" s="11" t="s">
        <v>181</v>
      </c>
      <c r="J144" s="12">
        <v>9</v>
      </c>
      <c r="K144" s="13"/>
      <c r="L144" s="14">
        <v>17116</v>
      </c>
      <c r="M144" s="15">
        <v>60</v>
      </c>
      <c r="N144" s="16"/>
      <c r="O144" s="16"/>
      <c r="P144" s="17">
        <v>7</v>
      </c>
      <c r="Q144" s="18"/>
      <c r="R144" s="18"/>
      <c r="S144" s="19">
        <v>1021209.4284251161</v>
      </c>
    </row>
    <row r="145" spans="1:19" ht="12.95" customHeight="1" x14ac:dyDescent="0.25">
      <c r="A145" s="11" t="s">
        <v>255</v>
      </c>
      <c r="B145" s="12" t="s">
        <v>13</v>
      </c>
      <c r="C145" s="12"/>
      <c r="D145" s="11" t="s">
        <v>369</v>
      </c>
      <c r="E145" s="11" t="s">
        <v>346</v>
      </c>
      <c r="F145" s="11" t="s">
        <v>254</v>
      </c>
      <c r="G145" s="11" t="s">
        <v>68</v>
      </c>
      <c r="H145" s="11"/>
      <c r="I145" s="11" t="s">
        <v>345</v>
      </c>
      <c r="J145" s="12">
        <v>9</v>
      </c>
      <c r="K145" s="13"/>
      <c r="L145" s="14">
        <v>15045</v>
      </c>
      <c r="M145" s="15">
        <v>65</v>
      </c>
      <c r="N145" s="16"/>
      <c r="O145" s="16"/>
      <c r="P145" s="17">
        <v>5</v>
      </c>
      <c r="Q145" s="18"/>
      <c r="R145" s="18"/>
      <c r="S145" s="19">
        <v>1574070.8501043378</v>
      </c>
    </row>
    <row r="146" spans="1:19" ht="12.95" customHeight="1" x14ac:dyDescent="0.25">
      <c r="A146" s="11" t="s">
        <v>268</v>
      </c>
      <c r="B146" s="12" t="s">
        <v>13</v>
      </c>
      <c r="C146" s="12"/>
      <c r="D146" s="11" t="s">
        <v>358</v>
      </c>
      <c r="E146" s="11" t="s">
        <v>54</v>
      </c>
      <c r="F146" s="11" t="s">
        <v>42</v>
      </c>
      <c r="G146" s="11" t="s">
        <v>68</v>
      </c>
      <c r="H146" s="11"/>
      <c r="I146" s="11" t="s">
        <v>63</v>
      </c>
      <c r="J146" s="12">
        <v>6</v>
      </c>
      <c r="K146" s="13"/>
      <c r="L146" s="14">
        <v>18543</v>
      </c>
      <c r="M146" s="15">
        <v>56</v>
      </c>
      <c r="N146" s="16"/>
      <c r="O146" s="16"/>
      <c r="P146" s="17">
        <v>13</v>
      </c>
      <c r="Q146" s="18"/>
      <c r="R146" s="18"/>
      <c r="S146" s="19">
        <v>1010222.5572085144</v>
      </c>
    </row>
    <row r="147" spans="1:19" ht="12.95" customHeight="1" x14ac:dyDescent="0.25">
      <c r="A147" s="11" t="s">
        <v>296</v>
      </c>
      <c r="B147" s="12" t="s">
        <v>13</v>
      </c>
      <c r="C147" s="12"/>
      <c r="D147" s="11" t="s">
        <v>370</v>
      </c>
      <c r="E147" s="11" t="s">
        <v>246</v>
      </c>
      <c r="F147" s="11" t="s">
        <v>297</v>
      </c>
      <c r="G147" s="11" t="s">
        <v>68</v>
      </c>
      <c r="H147" s="11"/>
      <c r="I147" s="11" t="s">
        <v>345</v>
      </c>
      <c r="J147" s="12">
        <v>1</v>
      </c>
      <c r="K147" s="13"/>
      <c r="L147" s="14">
        <v>16282</v>
      </c>
      <c r="M147" s="15">
        <v>62</v>
      </c>
      <c r="N147" s="16"/>
      <c r="O147" s="16"/>
      <c r="P147" s="17">
        <v>7</v>
      </c>
      <c r="Q147" s="18"/>
      <c r="R147" s="18"/>
      <c r="S147" s="19">
        <v>1109058.309330886</v>
      </c>
    </row>
    <row r="148" spans="1:19" ht="12.95" customHeight="1" x14ac:dyDescent="0.25">
      <c r="A148" s="11" t="s">
        <v>135</v>
      </c>
      <c r="B148" s="12" t="s">
        <v>12</v>
      </c>
      <c r="C148" s="12"/>
      <c r="D148" s="11" t="s">
        <v>360</v>
      </c>
      <c r="E148" s="11" t="s">
        <v>136</v>
      </c>
      <c r="F148" s="11" t="s">
        <v>70</v>
      </c>
      <c r="G148" s="11" t="s">
        <v>68</v>
      </c>
      <c r="H148" s="11"/>
      <c r="I148" s="11" t="s">
        <v>63</v>
      </c>
      <c r="J148" s="12">
        <v>7</v>
      </c>
      <c r="K148" s="13"/>
      <c r="L148" s="14">
        <v>25528</v>
      </c>
      <c r="M148" s="15">
        <v>37</v>
      </c>
      <c r="N148" s="16"/>
      <c r="O148" s="16"/>
      <c r="P148" s="17" t="s">
        <v>15</v>
      </c>
      <c r="Q148" s="18"/>
      <c r="R148" s="18"/>
      <c r="S148" s="19">
        <v>1500000</v>
      </c>
    </row>
    <row r="149" spans="1:19" ht="12.95" customHeight="1" x14ac:dyDescent="0.25">
      <c r="A149" s="11" t="s">
        <v>396</v>
      </c>
      <c r="B149" s="12" t="s">
        <v>12</v>
      </c>
      <c r="C149" s="12"/>
      <c r="D149" s="11" t="s">
        <v>368</v>
      </c>
      <c r="E149" s="11" t="s">
        <v>233</v>
      </c>
      <c r="F149" s="11" t="s">
        <v>397</v>
      </c>
      <c r="G149" s="11" t="s">
        <v>1</v>
      </c>
      <c r="H149" s="11"/>
      <c r="I149" s="11" t="s">
        <v>345</v>
      </c>
      <c r="J149" s="12">
        <v>7</v>
      </c>
      <c r="K149" s="13"/>
      <c r="L149" s="14">
        <v>17522</v>
      </c>
      <c r="M149" s="15">
        <v>58</v>
      </c>
      <c r="N149" s="16"/>
      <c r="O149" s="16"/>
      <c r="P149" s="17" t="s">
        <v>15</v>
      </c>
      <c r="Q149" s="18"/>
      <c r="R149" s="18"/>
      <c r="S149" s="19">
        <v>1300145.7630212577</v>
      </c>
    </row>
    <row r="150" spans="1:19" ht="12.95" customHeight="1" x14ac:dyDescent="0.25">
      <c r="A150" s="11" t="s">
        <v>219</v>
      </c>
      <c r="B150" s="12" t="s">
        <v>12</v>
      </c>
      <c r="C150" s="12"/>
      <c r="D150" s="11" t="s">
        <v>370</v>
      </c>
      <c r="E150" s="11" t="s">
        <v>220</v>
      </c>
      <c r="F150" s="11" t="s">
        <v>67</v>
      </c>
      <c r="G150" s="11" t="s">
        <v>68</v>
      </c>
      <c r="H150" s="11"/>
      <c r="I150" s="11" t="s">
        <v>345</v>
      </c>
      <c r="J150" s="12">
        <v>1</v>
      </c>
      <c r="K150" s="13"/>
      <c r="L150" s="14">
        <v>18982</v>
      </c>
      <c r="M150" s="15">
        <v>54</v>
      </c>
      <c r="N150" s="16"/>
      <c r="O150" s="16"/>
      <c r="P150" s="17" t="s">
        <v>15</v>
      </c>
      <c r="Q150" s="18"/>
      <c r="R150" s="18"/>
      <c r="S150" s="19">
        <v>1500000</v>
      </c>
    </row>
    <row r="151" spans="1:19" ht="12.95" customHeight="1" x14ac:dyDescent="0.25">
      <c r="A151" s="11" t="s">
        <v>232</v>
      </c>
      <c r="B151" s="12" t="s">
        <v>12</v>
      </c>
      <c r="C151" s="12"/>
      <c r="D151" s="11" t="s">
        <v>368</v>
      </c>
      <c r="E151" s="11" t="s">
        <v>231</v>
      </c>
      <c r="F151" s="11" t="s">
        <v>221</v>
      </c>
      <c r="G151" s="11" t="s">
        <v>68</v>
      </c>
      <c r="H151" s="11"/>
      <c r="I151" s="11" t="s">
        <v>345</v>
      </c>
      <c r="J151" s="12">
        <v>2</v>
      </c>
      <c r="K151" s="13"/>
      <c r="L151" s="14">
        <v>16280</v>
      </c>
      <c r="M151" s="15">
        <v>62</v>
      </c>
      <c r="N151" s="16"/>
      <c r="O151" s="16"/>
      <c r="P151" s="17" t="s">
        <v>15</v>
      </c>
      <c r="Q151" s="18"/>
      <c r="R151" s="18"/>
      <c r="S151" s="19">
        <v>264861.46980520606</v>
      </c>
    </row>
    <row r="152" spans="1:19" ht="12.95" customHeight="1" x14ac:dyDescent="0.25">
      <c r="A152" s="11" t="s">
        <v>267</v>
      </c>
      <c r="B152" s="12" t="s">
        <v>13</v>
      </c>
      <c r="C152" s="12"/>
      <c r="D152" s="11" t="s">
        <v>371</v>
      </c>
      <c r="E152" s="11" t="s">
        <v>76</v>
      </c>
      <c r="F152" s="11" t="s">
        <v>23</v>
      </c>
      <c r="G152" s="11" t="s">
        <v>68</v>
      </c>
      <c r="H152" s="11"/>
      <c r="I152" s="11" t="s">
        <v>181</v>
      </c>
      <c r="J152" s="12">
        <v>5</v>
      </c>
      <c r="K152" s="13"/>
      <c r="L152" s="14">
        <v>21914</v>
      </c>
      <c r="M152" s="15">
        <v>46</v>
      </c>
      <c r="N152" s="16"/>
      <c r="O152" s="16"/>
      <c r="P152" s="17">
        <v>8</v>
      </c>
      <c r="Q152" s="18"/>
      <c r="R152" s="18"/>
      <c r="S152" s="19">
        <v>505000</v>
      </c>
    </row>
    <row r="153" spans="1:19" ht="12.95" customHeight="1" x14ac:dyDescent="0.25">
      <c r="A153" s="11" t="s">
        <v>195</v>
      </c>
      <c r="B153" s="12" t="s">
        <v>13</v>
      </c>
      <c r="C153" s="12"/>
      <c r="D153" s="11" t="s">
        <v>371</v>
      </c>
      <c r="E153" s="11" t="s">
        <v>193</v>
      </c>
      <c r="F153" s="11" t="s">
        <v>21</v>
      </c>
      <c r="G153" s="11" t="s">
        <v>68</v>
      </c>
      <c r="H153" s="11"/>
      <c r="I153" s="11" t="s">
        <v>181</v>
      </c>
      <c r="J153" s="12">
        <v>9</v>
      </c>
      <c r="K153" s="13"/>
      <c r="L153" s="14">
        <v>21407</v>
      </c>
      <c r="M153" s="15">
        <v>48</v>
      </c>
      <c r="N153" s="16"/>
      <c r="O153" s="16"/>
      <c r="P153" s="17">
        <v>8</v>
      </c>
      <c r="Q153" s="18"/>
      <c r="R153" s="18"/>
      <c r="S153" s="19">
        <v>485000</v>
      </c>
    </row>
    <row r="154" spans="1:19" ht="12.95" customHeight="1" x14ac:dyDescent="0.25">
      <c r="A154" s="11" t="s">
        <v>235</v>
      </c>
      <c r="B154" s="12" t="s">
        <v>12</v>
      </c>
      <c r="C154" s="12"/>
      <c r="D154" s="11" t="s">
        <v>370</v>
      </c>
      <c r="E154" s="11" t="s">
        <v>236</v>
      </c>
      <c r="F154" s="11" t="s">
        <v>67</v>
      </c>
      <c r="G154" s="11" t="s">
        <v>68</v>
      </c>
      <c r="H154" s="11"/>
      <c r="I154" s="11" t="s">
        <v>345</v>
      </c>
      <c r="J154" s="12">
        <v>1</v>
      </c>
      <c r="K154" s="13"/>
      <c r="L154" s="14">
        <v>21483</v>
      </c>
      <c r="M154" s="15">
        <v>48</v>
      </c>
      <c r="N154" s="16"/>
      <c r="O154" s="16"/>
      <c r="P154" s="17" t="s">
        <v>15</v>
      </c>
      <c r="Q154" s="18"/>
      <c r="R154" s="18"/>
      <c r="S154" s="19">
        <v>1500000</v>
      </c>
    </row>
    <row r="155" spans="1:19" ht="12.95" customHeight="1" x14ac:dyDescent="0.25">
      <c r="A155" s="11" t="s">
        <v>199</v>
      </c>
      <c r="B155" s="12" t="s">
        <v>13</v>
      </c>
      <c r="C155" s="12"/>
      <c r="D155" s="11" t="s">
        <v>371</v>
      </c>
      <c r="E155" s="11" t="s">
        <v>200</v>
      </c>
      <c r="F155" s="11" t="s">
        <v>23</v>
      </c>
      <c r="G155" s="11" t="s">
        <v>68</v>
      </c>
      <c r="H155" s="11"/>
      <c r="I155" s="11" t="s">
        <v>63</v>
      </c>
      <c r="J155" s="12">
        <v>1</v>
      </c>
      <c r="K155" s="13"/>
      <c r="L155" s="14">
        <v>19720</v>
      </c>
      <c r="M155" s="15">
        <v>52</v>
      </c>
      <c r="N155" s="16"/>
      <c r="O155" s="16"/>
      <c r="P155" s="17">
        <v>7</v>
      </c>
      <c r="Q155" s="18"/>
      <c r="R155" s="18"/>
      <c r="S155" s="19">
        <v>450000</v>
      </c>
    </row>
    <row r="156" spans="1:19" ht="12.95" customHeight="1" x14ac:dyDescent="0.25">
      <c r="A156" s="11" t="s">
        <v>305</v>
      </c>
      <c r="B156" s="12" t="s">
        <v>13</v>
      </c>
      <c r="C156" s="12"/>
      <c r="D156" s="11" t="s">
        <v>358</v>
      </c>
      <c r="E156" s="11" t="s">
        <v>303</v>
      </c>
      <c r="F156" s="11" t="s">
        <v>306</v>
      </c>
      <c r="G156" s="11" t="s">
        <v>68</v>
      </c>
      <c r="H156" s="11"/>
      <c r="I156" s="11" t="s">
        <v>345</v>
      </c>
      <c r="J156" s="12">
        <v>2</v>
      </c>
      <c r="K156" s="13"/>
      <c r="L156" s="14">
        <v>15931</v>
      </c>
      <c r="M156" s="15">
        <v>63</v>
      </c>
      <c r="N156" s="16"/>
      <c r="O156" s="16"/>
      <c r="P156" s="17">
        <v>7</v>
      </c>
      <c r="Q156" s="18"/>
      <c r="R156" s="18"/>
      <c r="S156" s="19">
        <v>1019536.5805406611</v>
      </c>
    </row>
    <row r="157" spans="1:19" ht="12.95" customHeight="1" x14ac:dyDescent="0.25">
      <c r="A157" s="11" t="s">
        <v>192</v>
      </c>
      <c r="B157" s="12" t="s">
        <v>13</v>
      </c>
      <c r="C157" s="12"/>
      <c r="D157" s="11" t="s">
        <v>371</v>
      </c>
      <c r="E157" s="11" t="s">
        <v>190</v>
      </c>
      <c r="F157" s="11" t="s">
        <v>18</v>
      </c>
      <c r="G157" s="11" t="s">
        <v>68</v>
      </c>
      <c r="H157" s="11"/>
      <c r="I157" s="11" t="s">
        <v>181</v>
      </c>
      <c r="J157" s="12">
        <v>0</v>
      </c>
      <c r="K157" s="13"/>
      <c r="L157" s="14">
        <v>16017</v>
      </c>
      <c r="M157" s="15">
        <v>63</v>
      </c>
      <c r="N157" s="16"/>
      <c r="O157" s="16"/>
      <c r="P157" s="17">
        <v>3</v>
      </c>
      <c r="Q157" s="18"/>
      <c r="R157" s="18"/>
      <c r="S157" s="19">
        <v>427390.62920597784</v>
      </c>
    </row>
    <row r="158" spans="1:19" ht="12.95" customHeight="1" x14ac:dyDescent="0.25">
      <c r="A158" s="11" t="s">
        <v>224</v>
      </c>
      <c r="B158" s="12" t="s">
        <v>12</v>
      </c>
      <c r="C158" s="12"/>
      <c r="D158" s="11" t="s">
        <v>367</v>
      </c>
      <c r="E158" s="11" t="s">
        <v>223</v>
      </c>
      <c r="F158" s="11" t="s">
        <v>70</v>
      </c>
      <c r="G158" s="11" t="s">
        <v>68</v>
      </c>
      <c r="H158" s="11"/>
      <c r="I158" s="11" t="s">
        <v>345</v>
      </c>
      <c r="J158" s="12">
        <v>5</v>
      </c>
      <c r="K158" s="13"/>
      <c r="L158" s="14">
        <v>19714</v>
      </c>
      <c r="M158" s="15">
        <v>52</v>
      </c>
      <c r="N158" s="16"/>
      <c r="O158" s="16"/>
      <c r="P158" s="17" t="s">
        <v>15</v>
      </c>
      <c r="Q158" s="18"/>
      <c r="R158" s="18"/>
      <c r="S158" s="19">
        <v>1500000</v>
      </c>
    </row>
    <row r="159" spans="1:19" ht="12.95" customHeight="1" x14ac:dyDescent="0.25">
      <c r="A159" s="11" t="s">
        <v>7</v>
      </c>
      <c r="B159" s="12" t="s">
        <v>13</v>
      </c>
      <c r="C159" s="12"/>
      <c r="D159" s="11" t="s">
        <v>373</v>
      </c>
      <c r="E159" s="11" t="s">
        <v>6</v>
      </c>
      <c r="F159" s="11" t="s">
        <v>8</v>
      </c>
      <c r="G159" s="11" t="s">
        <v>68</v>
      </c>
      <c r="H159" s="11"/>
      <c r="I159" s="11" t="s">
        <v>69</v>
      </c>
      <c r="J159" s="12">
        <v>2</v>
      </c>
      <c r="K159" s="13"/>
      <c r="L159" s="14">
        <v>17370</v>
      </c>
      <c r="M159" s="15">
        <v>59</v>
      </c>
      <c r="N159" s="16"/>
      <c r="O159" s="16"/>
      <c r="P159" s="17">
        <v>13</v>
      </c>
      <c r="Q159" s="18"/>
      <c r="R159" s="18"/>
      <c r="S159" s="19">
        <v>1120581.4880862818</v>
      </c>
    </row>
    <row r="160" spans="1:19" ht="12.95" customHeight="1" x14ac:dyDescent="0.25">
      <c r="A160" s="11" t="s">
        <v>286</v>
      </c>
      <c r="B160" s="12" t="s">
        <v>13</v>
      </c>
      <c r="C160" s="12"/>
      <c r="D160" s="11" t="s">
        <v>368</v>
      </c>
      <c r="E160" s="11" t="s">
        <v>105</v>
      </c>
      <c r="F160" s="11" t="s">
        <v>287</v>
      </c>
      <c r="G160" s="11" t="s">
        <v>68</v>
      </c>
      <c r="H160" s="11"/>
      <c r="I160" s="11" t="s">
        <v>345</v>
      </c>
      <c r="J160" s="12">
        <v>3</v>
      </c>
      <c r="K160" s="13"/>
      <c r="L160" s="14">
        <v>15114</v>
      </c>
      <c r="M160" s="15">
        <v>65</v>
      </c>
      <c r="N160" s="16"/>
      <c r="O160" s="16"/>
      <c r="P160" s="17">
        <v>7</v>
      </c>
      <c r="Q160" s="18"/>
      <c r="R160" s="18"/>
      <c r="S160" s="19">
        <v>567775.97253991361</v>
      </c>
    </row>
    <row r="161" spans="1:19" ht="12.95" customHeight="1" x14ac:dyDescent="0.25">
      <c r="A161" s="11" t="s">
        <v>285</v>
      </c>
      <c r="B161" s="12" t="s">
        <v>13</v>
      </c>
      <c r="C161" s="12"/>
      <c r="D161" s="11" t="s">
        <v>359</v>
      </c>
      <c r="E161" s="11" t="s">
        <v>105</v>
      </c>
      <c r="F161" s="11" t="s">
        <v>152</v>
      </c>
      <c r="G161" s="11" t="s">
        <v>68</v>
      </c>
      <c r="H161" s="11"/>
      <c r="I161" s="11" t="s">
        <v>345</v>
      </c>
      <c r="J161" s="12">
        <v>3</v>
      </c>
      <c r="K161" s="13"/>
      <c r="L161" s="14">
        <v>16056</v>
      </c>
      <c r="M161" s="15">
        <v>62</v>
      </c>
      <c r="N161" s="16"/>
      <c r="O161" s="16"/>
      <c r="P161" s="17">
        <v>7</v>
      </c>
      <c r="Q161" s="18"/>
      <c r="R161" s="18"/>
      <c r="S161" s="19">
        <v>1997753.6972352385</v>
      </c>
    </row>
    <row r="162" spans="1:19" ht="12.95" customHeight="1" x14ac:dyDescent="0.25">
      <c r="A162" s="11" t="s">
        <v>237</v>
      </c>
      <c r="B162" s="12" t="s">
        <v>12</v>
      </c>
      <c r="C162" s="12"/>
      <c r="D162" s="11" t="s">
        <v>370</v>
      </c>
      <c r="E162" s="11" t="s">
        <v>122</v>
      </c>
      <c r="F162" s="11" t="s">
        <v>73</v>
      </c>
      <c r="G162" s="11" t="s">
        <v>68</v>
      </c>
      <c r="H162" s="11"/>
      <c r="I162" s="11" t="s">
        <v>345</v>
      </c>
      <c r="J162" s="12">
        <v>5</v>
      </c>
      <c r="K162" s="13"/>
      <c r="L162" s="14">
        <v>15988</v>
      </c>
      <c r="M162" s="15">
        <v>63</v>
      </c>
      <c r="N162" s="16"/>
      <c r="O162" s="16"/>
      <c r="P162" s="17" t="s">
        <v>15</v>
      </c>
      <c r="Q162" s="18"/>
      <c r="R162" s="18"/>
      <c r="S162" s="19">
        <v>603313.38018221315</v>
      </c>
    </row>
    <row r="163" spans="1:19" ht="12.95" customHeight="1" x14ac:dyDescent="0.25">
      <c r="A163" s="11" t="s">
        <v>253</v>
      </c>
      <c r="B163" s="12" t="s">
        <v>12</v>
      </c>
      <c r="C163" s="12"/>
      <c r="D163" s="11" t="s">
        <v>358</v>
      </c>
      <c r="E163" s="11" t="s">
        <v>252</v>
      </c>
      <c r="F163" s="11" t="s">
        <v>67</v>
      </c>
      <c r="G163" s="11" t="s">
        <v>68</v>
      </c>
      <c r="H163" s="11"/>
      <c r="I163" s="11" t="s">
        <v>345</v>
      </c>
      <c r="J163" s="12">
        <v>0</v>
      </c>
      <c r="K163" s="13"/>
      <c r="L163" s="14">
        <v>15300</v>
      </c>
      <c r="M163" s="15">
        <v>65</v>
      </c>
      <c r="N163" s="16"/>
      <c r="O163" s="16"/>
      <c r="P163" s="17" t="s">
        <v>15</v>
      </c>
      <c r="Q163" s="18"/>
      <c r="R163" s="18"/>
      <c r="S163" s="19">
        <v>1705004.5927247617</v>
      </c>
    </row>
  </sheetData>
  <pageMargins left="0.75" right="0.75" top="1" bottom="1" header="0" footer="0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9"/>
  <sheetViews>
    <sheetView showGridLines="0" topLeftCell="A11" zoomScale="150" zoomScaleNormal="150" workbookViewId="0">
      <selection activeCell="J5" sqref="J5"/>
    </sheetView>
  </sheetViews>
  <sheetFormatPr baseColWidth="10" defaultRowHeight="12.75" x14ac:dyDescent="0.2"/>
  <cols>
    <col min="1" max="1" width="28.28515625" customWidth="1"/>
    <col min="2" max="2" width="17" bestFit="1" customWidth="1"/>
    <col min="5" max="5" width="14" bestFit="1" customWidth="1"/>
  </cols>
  <sheetData>
    <row r="1" spans="1:7" ht="15" customHeight="1" x14ac:dyDescent="0.2">
      <c r="A1" s="93" t="s">
        <v>439</v>
      </c>
      <c r="B1" s="94"/>
      <c r="C1" s="94"/>
      <c r="D1" s="94"/>
      <c r="E1" s="94"/>
      <c r="F1" s="94"/>
      <c r="G1" s="95"/>
    </row>
    <row r="2" spans="1:7" ht="12.75" customHeight="1" thickBot="1" x14ac:dyDescent="0.25">
      <c r="A2" s="96"/>
      <c r="B2" s="97"/>
      <c r="C2" s="97"/>
      <c r="D2" s="97"/>
      <c r="E2" s="97"/>
      <c r="F2" s="97"/>
      <c r="G2" s="98"/>
    </row>
    <row r="4" spans="1:7" ht="13.5" thickBot="1" x14ac:dyDescent="0.25"/>
    <row r="5" spans="1:7" ht="16.5" thickBot="1" x14ac:dyDescent="0.3">
      <c r="A5" s="23" t="s">
        <v>375</v>
      </c>
      <c r="B5" s="2"/>
      <c r="C5" s="3"/>
      <c r="D5" s="21"/>
      <c r="E5" s="21"/>
    </row>
    <row r="6" spans="1:7" ht="15.75" x14ac:dyDescent="0.25">
      <c r="A6" s="1"/>
      <c r="B6" s="32" t="s">
        <v>415</v>
      </c>
      <c r="C6" s="33"/>
      <c r="D6" s="34"/>
      <c r="E6" s="28"/>
    </row>
    <row r="7" spans="1:7" ht="15.75" x14ac:dyDescent="0.25">
      <c r="A7" s="1"/>
      <c r="B7" s="24" t="s">
        <v>376</v>
      </c>
      <c r="C7" s="25"/>
      <c r="D7" s="35"/>
      <c r="E7" s="29"/>
    </row>
    <row r="8" spans="1:7" ht="15.75" x14ac:dyDescent="0.25">
      <c r="A8" s="1"/>
      <c r="B8" s="24" t="s">
        <v>416</v>
      </c>
      <c r="C8" s="25"/>
      <c r="D8" s="35"/>
      <c r="E8" s="30"/>
    </row>
    <row r="9" spans="1:7" ht="15.75" x14ac:dyDescent="0.25">
      <c r="A9" s="1"/>
      <c r="B9" s="24" t="s">
        <v>377</v>
      </c>
      <c r="C9" s="25"/>
      <c r="D9" s="35"/>
      <c r="E9" s="30"/>
    </row>
    <row r="10" spans="1:7" ht="16.5" thickBot="1" x14ac:dyDescent="0.3">
      <c r="A10" s="1"/>
      <c r="B10" s="36" t="s">
        <v>378</v>
      </c>
      <c r="C10" s="37"/>
      <c r="D10" s="38"/>
      <c r="E10" s="31"/>
    </row>
    <row r="11" spans="1:7" ht="16.5" thickBot="1" x14ac:dyDescent="0.3">
      <c r="A11" s="1"/>
      <c r="B11" s="2"/>
      <c r="C11" s="3"/>
      <c r="D11" s="21"/>
      <c r="E11" s="21"/>
    </row>
    <row r="12" spans="1:7" ht="16.5" thickBot="1" x14ac:dyDescent="0.3">
      <c r="A12" s="23" t="s">
        <v>417</v>
      </c>
      <c r="B12" s="2"/>
      <c r="C12" s="3"/>
      <c r="D12" s="21"/>
      <c r="E12" s="21"/>
    </row>
    <row r="13" spans="1:7" ht="16.5" thickBot="1" x14ac:dyDescent="0.3">
      <c r="A13" s="1"/>
      <c r="B13" s="32" t="s">
        <v>405</v>
      </c>
      <c r="C13" s="33"/>
      <c r="D13" s="34"/>
      <c r="E13" s="28"/>
    </row>
    <row r="14" spans="1:7" ht="16.5" thickBot="1" x14ac:dyDescent="0.3">
      <c r="A14" s="1"/>
      <c r="B14" s="36" t="s">
        <v>404</v>
      </c>
      <c r="C14" s="37"/>
      <c r="D14" s="38"/>
      <c r="E14" s="28"/>
    </row>
    <row r="15" spans="1:7" ht="16.5" thickBot="1" x14ac:dyDescent="0.3">
      <c r="A15" s="1"/>
      <c r="B15" s="2"/>
      <c r="C15" s="3"/>
      <c r="D15" s="21"/>
      <c r="E15" s="21"/>
    </row>
    <row r="16" spans="1:7" ht="16.5" thickBot="1" x14ac:dyDescent="0.3">
      <c r="A16" s="23" t="s">
        <v>418</v>
      </c>
      <c r="B16" s="2"/>
      <c r="C16" s="3"/>
      <c r="D16" s="21"/>
      <c r="E16" s="21"/>
    </row>
    <row r="17" spans="1:5" ht="16.5" thickBot="1" x14ac:dyDescent="0.3">
      <c r="A17" s="1"/>
      <c r="B17" s="32" t="s">
        <v>419</v>
      </c>
      <c r="C17" s="33"/>
      <c r="D17" s="34"/>
      <c r="E17" s="28"/>
    </row>
    <row r="18" spans="1:5" ht="15.75" x14ac:dyDescent="0.25">
      <c r="A18" s="1"/>
      <c r="B18" s="24" t="s">
        <v>420</v>
      </c>
      <c r="C18" s="25"/>
      <c r="D18" s="35"/>
      <c r="E18" s="28"/>
    </row>
    <row r="19" spans="1:5" ht="16.5" thickBot="1" x14ac:dyDescent="0.3">
      <c r="A19" s="1"/>
      <c r="B19" s="2"/>
      <c r="C19" s="3"/>
      <c r="D19" s="21"/>
      <c r="E19" s="21"/>
    </row>
    <row r="20" spans="1:5" ht="16.5" thickBot="1" x14ac:dyDescent="0.3">
      <c r="A20" s="23" t="s">
        <v>421</v>
      </c>
      <c r="B20" s="2"/>
      <c r="C20" s="3"/>
      <c r="D20" s="21"/>
      <c r="E20" s="21"/>
    </row>
    <row r="21" spans="1:5" ht="16.5" thickBot="1" x14ac:dyDescent="0.3">
      <c r="A21" s="1"/>
      <c r="B21" s="32" t="s">
        <v>181</v>
      </c>
      <c r="C21" s="33"/>
      <c r="D21" s="34"/>
      <c r="E21" s="28"/>
    </row>
    <row r="22" spans="1:5" ht="16.5" thickBot="1" x14ac:dyDescent="0.3">
      <c r="A22" s="1"/>
      <c r="B22" s="24" t="s">
        <v>69</v>
      </c>
      <c r="C22" s="25"/>
      <c r="D22" s="35"/>
      <c r="E22" s="28"/>
    </row>
    <row r="23" spans="1:5" ht="16.5" thickBot="1" x14ac:dyDescent="0.3">
      <c r="A23" s="1"/>
      <c r="B23" s="24" t="s">
        <v>63</v>
      </c>
      <c r="C23" s="25"/>
      <c r="D23" s="35"/>
      <c r="E23" s="28"/>
    </row>
    <row r="24" spans="1:5" ht="16.5" thickBot="1" x14ac:dyDescent="0.3">
      <c r="A24" s="1"/>
      <c r="B24" s="36" t="s">
        <v>345</v>
      </c>
      <c r="C24" s="37"/>
      <c r="D24" s="38"/>
      <c r="E24" s="28"/>
    </row>
    <row r="25" spans="1:5" ht="16.5" thickBot="1" x14ac:dyDescent="0.3">
      <c r="A25" s="1"/>
      <c r="B25" s="2"/>
      <c r="C25" s="3"/>
      <c r="D25" s="21"/>
      <c r="E25" s="21"/>
    </row>
    <row r="26" spans="1:5" ht="16.5" thickBot="1" x14ac:dyDescent="0.3">
      <c r="A26" s="23" t="s">
        <v>422</v>
      </c>
      <c r="B26" s="2"/>
      <c r="C26" s="3"/>
      <c r="D26" s="21"/>
      <c r="E26" s="21"/>
    </row>
    <row r="27" spans="1:5" ht="16.5" thickBot="1" x14ac:dyDescent="0.3">
      <c r="A27" s="1"/>
      <c r="B27" s="32" t="s">
        <v>402</v>
      </c>
      <c r="C27" s="33"/>
      <c r="D27" s="34"/>
      <c r="E27" s="28"/>
    </row>
    <row r="28" spans="1:5" ht="16.5" thickBot="1" x14ac:dyDescent="0.3">
      <c r="A28" s="1"/>
      <c r="B28" s="36" t="s">
        <v>403</v>
      </c>
      <c r="C28" s="37"/>
      <c r="D28" s="38"/>
      <c r="E28" s="28"/>
    </row>
    <row r="29" spans="1:5" ht="16.5" thickBot="1" x14ac:dyDescent="0.3">
      <c r="A29" s="1"/>
      <c r="B29" s="2"/>
      <c r="C29" s="3"/>
      <c r="D29" s="21"/>
      <c r="E29" s="21"/>
    </row>
    <row r="30" spans="1:5" ht="16.5" thickBot="1" x14ac:dyDescent="0.3">
      <c r="A30" s="23" t="s">
        <v>423</v>
      </c>
      <c r="B30" s="2"/>
      <c r="C30" s="3"/>
      <c r="D30" s="21"/>
      <c r="E30" s="21"/>
    </row>
    <row r="31" spans="1:5" ht="16.5" thickBot="1" x14ac:dyDescent="0.3">
      <c r="A31" s="1"/>
      <c r="B31" s="39" t="s">
        <v>379</v>
      </c>
      <c r="C31" s="40"/>
      <c r="D31" s="41"/>
      <c r="E31" s="28"/>
    </row>
    <row r="32" spans="1:5" ht="16.5" thickBot="1" x14ac:dyDescent="0.3">
      <c r="A32" s="1"/>
      <c r="B32" s="26" t="s">
        <v>380</v>
      </c>
      <c r="C32" s="27"/>
      <c r="D32" s="42"/>
      <c r="E32" s="28"/>
    </row>
    <row r="33" spans="1:5" ht="16.5" thickBot="1" x14ac:dyDescent="0.3">
      <c r="A33" s="1"/>
      <c r="B33" s="43" t="s">
        <v>381</v>
      </c>
      <c r="C33" s="44"/>
      <c r="D33" s="45"/>
      <c r="E33" s="28"/>
    </row>
    <row r="34" spans="1:5" ht="16.5" thickBot="1" x14ac:dyDescent="0.3">
      <c r="A34" s="1"/>
      <c r="B34" s="2"/>
      <c r="C34" s="3"/>
      <c r="D34" s="21"/>
      <c r="E34" s="21"/>
    </row>
    <row r="35" spans="1:5" ht="16.5" thickBot="1" x14ac:dyDescent="0.3">
      <c r="A35" s="46" t="s">
        <v>424</v>
      </c>
      <c r="B35" s="2"/>
      <c r="C35" s="21"/>
      <c r="D35" s="21"/>
      <c r="E35" s="21"/>
    </row>
    <row r="36" spans="1:5" ht="16.5" thickBot="1" x14ac:dyDescent="0.3">
      <c r="A36" s="1"/>
      <c r="B36" s="26" t="s">
        <v>425</v>
      </c>
      <c r="C36" s="26"/>
      <c r="D36" s="27"/>
      <c r="E36" s="47"/>
    </row>
    <row r="37" spans="1:5" ht="16.5" thickBot="1" x14ac:dyDescent="0.3">
      <c r="A37" s="1"/>
      <c r="B37" s="26" t="s">
        <v>426</v>
      </c>
      <c r="C37" s="26"/>
      <c r="D37" s="27"/>
      <c r="E37" s="47"/>
    </row>
    <row r="38" spans="1:5" ht="16.5" thickBot="1" x14ac:dyDescent="0.3">
      <c r="A38" s="1"/>
      <c r="B38" s="26" t="s">
        <v>427</v>
      </c>
      <c r="C38" s="26"/>
      <c r="D38" s="27"/>
      <c r="E38" s="47"/>
    </row>
    <row r="39" spans="1:5" ht="16.5" thickBot="1" x14ac:dyDescent="0.3">
      <c r="A39" s="1"/>
      <c r="B39" s="26" t="s">
        <v>428</v>
      </c>
      <c r="C39" s="26"/>
      <c r="D39" s="26"/>
      <c r="E39" s="48"/>
    </row>
  </sheetData>
  <mergeCells count="1">
    <mergeCell ref="A1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264E313D43048A37BC80A829CB406" ma:contentTypeVersion="0" ma:contentTypeDescription="Crear nuevo documento." ma:contentTypeScope="" ma:versionID="e81ab1a88262241bcc3e47ca5d0bb542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C79AD-EC14-4B8E-875A-AEFED3443A40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2E9CD6-FFCB-465A-975D-B70C13774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B56D9F0-DFB4-4FF4-B03D-245EDC8DE7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40</vt:i4>
      </vt:variant>
    </vt:vector>
  </HeadingPairs>
  <TitlesOfParts>
    <vt:vector size="49" baseType="lpstr">
      <vt:lpstr>Caratula</vt:lpstr>
      <vt:lpstr>Formulas</vt:lpstr>
      <vt:lpstr>Planilla Personal Res</vt:lpstr>
      <vt:lpstr>TD_EDAD</vt:lpstr>
      <vt:lpstr>TD_Resumen 3</vt:lpstr>
      <vt:lpstr>TD_Resumen 2</vt:lpstr>
      <vt:lpstr>TD_Resumen</vt:lpstr>
      <vt:lpstr>Planilla Personal</vt:lpstr>
      <vt:lpstr>Estadisticas</vt:lpstr>
      <vt:lpstr>'Planilla Personal'!Asig._Familiar</vt:lpstr>
      <vt:lpstr>Asig._Familiar</vt:lpstr>
      <vt:lpstr>'Planilla Personal'!BONO_CAMPAMENTO</vt:lpstr>
      <vt:lpstr>BONO_CAMPAMENTO</vt:lpstr>
      <vt:lpstr>'Planilla Personal'!Campamento</vt:lpstr>
      <vt:lpstr>Campamento</vt:lpstr>
      <vt:lpstr>'Planilla Personal'!Cargo</vt:lpstr>
      <vt:lpstr>Cargo</vt:lpstr>
      <vt:lpstr>'Planilla Personal'!CeCo</vt:lpstr>
      <vt:lpstr>CeCo</vt:lpstr>
      <vt:lpstr>'Planilla Personal'!DESC._SINDICATO</vt:lpstr>
      <vt:lpstr>DESC._SINDICATO</vt:lpstr>
      <vt:lpstr>'Planilla Personal'!Edad</vt:lpstr>
      <vt:lpstr>Edad</vt:lpstr>
      <vt:lpstr>'Planilla Personal'!F_Nac</vt:lpstr>
      <vt:lpstr>F_Nac</vt:lpstr>
      <vt:lpstr>'Planilla Personal'!GCIA</vt:lpstr>
      <vt:lpstr>GCIA</vt:lpstr>
      <vt:lpstr>'Planilla Personal'!JUBILAR</vt:lpstr>
      <vt:lpstr>JUBILAR</vt:lpstr>
      <vt:lpstr>'Planilla Personal'!N°Hijos</vt:lpstr>
      <vt:lpstr>N°Hijos</vt:lpstr>
      <vt:lpstr>'Planilla Personal'!Nombre</vt:lpstr>
      <vt:lpstr>Nombre</vt:lpstr>
      <vt:lpstr>'Planilla Personal'!Rol</vt:lpstr>
      <vt:lpstr>Rol</vt:lpstr>
      <vt:lpstr>'Planilla Personal'!SEXO</vt:lpstr>
      <vt:lpstr>SEXO</vt:lpstr>
      <vt:lpstr>'Planilla Personal'!Sindicato</vt:lpstr>
      <vt:lpstr>Sindicato</vt:lpstr>
      <vt:lpstr>'Planilla Personal'!Sueldo</vt:lpstr>
      <vt:lpstr>Sueldo</vt:lpstr>
      <vt:lpstr>'Planilla Personal'!SUELDO_AUMENTADO</vt:lpstr>
      <vt:lpstr>SUELDO_AUMENTADO</vt:lpstr>
      <vt:lpstr>'Planilla Personal'!Sx</vt:lpstr>
      <vt:lpstr>Sx</vt:lpstr>
      <vt:lpstr>'Planilla Personal'!Tipo_Trabajador</vt:lpstr>
      <vt:lpstr>Tipo_Trabajador</vt:lpstr>
      <vt:lpstr>'Planilla Personal'!trabajadores</vt:lpstr>
      <vt:lpstr>trabajadores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Presentación</dc:creator>
  <cp:lastModifiedBy>juan eduardo jaña lagos</cp:lastModifiedBy>
  <dcterms:created xsi:type="dcterms:W3CDTF">2006-12-04T12:36:29Z</dcterms:created>
  <dcterms:modified xsi:type="dcterms:W3CDTF">2024-04-13T23:51:50Z</dcterms:modified>
</cp:coreProperties>
</file>